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2\DS THI TN\"/>
    </mc:Choice>
  </mc:AlternateContent>
  <bookViews>
    <workbookView xWindow="480" yWindow="1728" windowWidth="16272" windowHeight="7908" tabRatio="638" activeTab="1"/>
  </bookViews>
  <sheets>
    <sheet name="DSSV" sheetId="1" r:id="rId1"/>
    <sheet name="DS_THI" sheetId="3" r:id="rId2"/>
    <sheet name="TK MYDTU" sheetId="4" r:id="rId3"/>
    <sheet name="DSMYDTU" sheetId="8" r:id="rId4"/>
    <sheet name="LICHTH" sheetId="9" r:id="rId5"/>
  </sheets>
  <definedNames>
    <definedName name="_xlnm._FilterDatabase" localSheetId="3" hidden="1">DSMYDTU!$A$1:$J$487</definedName>
    <definedName name="_xlnm._FilterDatabase" localSheetId="0" hidden="1">DSSV!$A$6:$W$789</definedName>
    <definedName name="_xlnm._FilterDatabase" localSheetId="4" hidden="1">LICHTH!$A$4:$Y$202</definedName>
    <definedName name="_xlnm.Print_Area" localSheetId="1">DS_THI!$A$1:$K$41</definedName>
    <definedName name="_xlnm.Print_Titles" localSheetId="1">DS_THI!$1:$3</definedName>
    <definedName name="_xlnm.Print_Titles" localSheetId="3">DSMYDTU!$1:$7</definedName>
    <definedName name="_xlnm.Print_Titles" localSheetId="2">'TK MYDTU'!$1:$7</definedName>
  </definedNames>
  <calcPr calcId="152511"/>
</workbook>
</file>

<file path=xl/calcChain.xml><?xml version="1.0" encoding="utf-8"?>
<calcChain xmlns="http://schemas.openxmlformats.org/spreadsheetml/2006/main">
  <c r="H6" i="1" l="1"/>
  <c r="G6" i="1"/>
  <c r="P6" i="1" l="1"/>
  <c r="K3" i="1" s="1"/>
  <c r="L6" i="1"/>
  <c r="I6" i="1"/>
  <c r="F2" i="1" l="1"/>
  <c r="M2" i="1"/>
  <c r="M6" i="1"/>
  <c r="Q6" i="1"/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2" i="8"/>
  <c r="K4" i="1" l="1"/>
  <c r="M789" i="1"/>
  <c r="N789" i="1" s="1"/>
  <c r="M788" i="1"/>
  <c r="N788" i="1" s="1"/>
  <c r="M787" i="1"/>
  <c r="N787" i="1" s="1"/>
  <c r="M786" i="1"/>
  <c r="N786" i="1" s="1"/>
  <c r="M785" i="1"/>
  <c r="N785" i="1" s="1"/>
  <c r="M784" i="1"/>
  <c r="N784" i="1" s="1"/>
  <c r="M783" i="1"/>
  <c r="N783" i="1" s="1"/>
  <c r="M782" i="1"/>
  <c r="N782" i="1" s="1"/>
  <c r="M781" i="1"/>
  <c r="N781" i="1" s="1"/>
  <c r="M780" i="1"/>
  <c r="N780" i="1" s="1"/>
  <c r="M779" i="1"/>
  <c r="N779" i="1" s="1"/>
  <c r="M778" i="1"/>
  <c r="N778" i="1" s="1"/>
  <c r="M777" i="1"/>
  <c r="N777" i="1" s="1"/>
  <c r="M776" i="1"/>
  <c r="N776" i="1" s="1"/>
  <c r="M775" i="1"/>
  <c r="N775" i="1" s="1"/>
  <c r="M774" i="1"/>
  <c r="N774" i="1" s="1"/>
  <c r="M773" i="1"/>
  <c r="N773" i="1" s="1"/>
  <c r="M772" i="1"/>
  <c r="N772" i="1" s="1"/>
  <c r="M771" i="1"/>
  <c r="N771" i="1" s="1"/>
  <c r="M770" i="1"/>
  <c r="N770" i="1" s="1"/>
  <c r="M769" i="1"/>
  <c r="N769" i="1" s="1"/>
  <c r="M768" i="1"/>
  <c r="N768" i="1" s="1"/>
  <c r="M767" i="1"/>
  <c r="N767" i="1" s="1"/>
  <c r="M766" i="1"/>
  <c r="N766" i="1" s="1"/>
  <c r="M765" i="1"/>
  <c r="N765" i="1" s="1"/>
  <c r="M764" i="1"/>
  <c r="N764" i="1" s="1"/>
  <c r="M763" i="1"/>
  <c r="N763" i="1" s="1"/>
  <c r="M762" i="1"/>
  <c r="N762" i="1" s="1"/>
  <c r="M761" i="1"/>
  <c r="N761" i="1" s="1"/>
  <c r="M760" i="1"/>
  <c r="N760" i="1" s="1"/>
  <c r="M759" i="1"/>
  <c r="N759" i="1" s="1"/>
  <c r="M758" i="1"/>
  <c r="N758" i="1" s="1"/>
  <c r="M757" i="1"/>
  <c r="N757" i="1" s="1"/>
  <c r="M756" i="1"/>
  <c r="N756" i="1" s="1"/>
  <c r="M755" i="1"/>
  <c r="N755" i="1" s="1"/>
  <c r="M754" i="1"/>
  <c r="N754" i="1" s="1"/>
  <c r="M753" i="1"/>
  <c r="N753" i="1" s="1"/>
  <c r="M752" i="1"/>
  <c r="N752" i="1" s="1"/>
  <c r="M751" i="1"/>
  <c r="N751" i="1" s="1"/>
  <c r="M750" i="1"/>
  <c r="N750" i="1" s="1"/>
  <c r="M749" i="1"/>
  <c r="N749" i="1" s="1"/>
  <c r="M748" i="1"/>
  <c r="N748" i="1" s="1"/>
  <c r="M747" i="1"/>
  <c r="N747" i="1" s="1"/>
  <c r="M746" i="1"/>
  <c r="N746" i="1" s="1"/>
  <c r="M745" i="1"/>
  <c r="N745" i="1" s="1"/>
  <c r="M744" i="1"/>
  <c r="N744" i="1" s="1"/>
  <c r="M743" i="1"/>
  <c r="N743" i="1" s="1"/>
  <c r="M742" i="1"/>
  <c r="N742" i="1" s="1"/>
  <c r="M741" i="1"/>
  <c r="N741" i="1" s="1"/>
  <c r="M740" i="1"/>
  <c r="N740" i="1" s="1"/>
  <c r="M739" i="1"/>
  <c r="N739" i="1" s="1"/>
  <c r="M738" i="1"/>
  <c r="N738" i="1" s="1"/>
  <c r="M737" i="1"/>
  <c r="N737" i="1" s="1"/>
  <c r="M736" i="1"/>
  <c r="N736" i="1" s="1"/>
  <c r="M735" i="1"/>
  <c r="N735" i="1" s="1"/>
  <c r="M734" i="1"/>
  <c r="N734" i="1" s="1"/>
  <c r="M733" i="1"/>
  <c r="N733" i="1" s="1"/>
  <c r="M732" i="1"/>
  <c r="N732" i="1" s="1"/>
  <c r="M731" i="1"/>
  <c r="N731" i="1" s="1"/>
  <c r="M730" i="1"/>
  <c r="N730" i="1" s="1"/>
  <c r="M729" i="1"/>
  <c r="N729" i="1" s="1"/>
  <c r="M728" i="1"/>
  <c r="N728" i="1" s="1"/>
  <c r="M727" i="1"/>
  <c r="N727" i="1" s="1"/>
  <c r="M726" i="1"/>
  <c r="N726" i="1" s="1"/>
  <c r="M725" i="1"/>
  <c r="N725" i="1" s="1"/>
  <c r="M724" i="1"/>
  <c r="N724" i="1" s="1"/>
  <c r="M723" i="1"/>
  <c r="N723" i="1" s="1"/>
  <c r="M722" i="1"/>
  <c r="N722" i="1" s="1"/>
  <c r="M721" i="1"/>
  <c r="N721" i="1" s="1"/>
  <c r="M720" i="1"/>
  <c r="N720" i="1" s="1"/>
  <c r="M719" i="1"/>
  <c r="N719" i="1" s="1"/>
  <c r="M718" i="1"/>
  <c r="N718" i="1" s="1"/>
  <c r="M717" i="1"/>
  <c r="N717" i="1" s="1"/>
  <c r="M716" i="1"/>
  <c r="N716" i="1" s="1"/>
  <c r="M715" i="1"/>
  <c r="N715" i="1" s="1"/>
  <c r="M714" i="1"/>
  <c r="N714" i="1" s="1"/>
  <c r="M713" i="1"/>
  <c r="N713" i="1" s="1"/>
  <c r="M712" i="1"/>
  <c r="N712" i="1" s="1"/>
  <c r="M711" i="1"/>
  <c r="N711" i="1" s="1"/>
  <c r="M710" i="1"/>
  <c r="N710" i="1" s="1"/>
  <c r="M709" i="1"/>
  <c r="N709" i="1" s="1"/>
  <c r="M708" i="1"/>
  <c r="N708" i="1" s="1"/>
  <c r="M707" i="1"/>
  <c r="N707" i="1" s="1"/>
  <c r="M706" i="1"/>
  <c r="N706" i="1" s="1"/>
  <c r="M705" i="1"/>
  <c r="N705" i="1" s="1"/>
  <c r="M704" i="1"/>
  <c r="N704" i="1" s="1"/>
  <c r="M703" i="1"/>
  <c r="N703" i="1" s="1"/>
  <c r="M702" i="1"/>
  <c r="N702" i="1" s="1"/>
  <c r="M701" i="1"/>
  <c r="N701" i="1" s="1"/>
  <c r="M700" i="1"/>
  <c r="N700" i="1" s="1"/>
  <c r="M699" i="1"/>
  <c r="N699" i="1" s="1"/>
  <c r="R6" i="9"/>
  <c r="R7" i="9"/>
  <c r="R8" i="9"/>
  <c r="R9" i="9"/>
  <c r="A4" i="1" s="1"/>
  <c r="R11" i="9"/>
  <c r="R10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5" i="9"/>
  <c r="M698" i="1"/>
  <c r="N698" i="1" s="1"/>
  <c r="M697" i="1"/>
  <c r="N697" i="1" s="1"/>
  <c r="M696" i="1"/>
  <c r="N696" i="1" s="1"/>
  <c r="M695" i="1"/>
  <c r="N695" i="1" s="1"/>
  <c r="M694" i="1"/>
  <c r="N694" i="1" s="1"/>
  <c r="M693" i="1"/>
  <c r="N693" i="1" s="1"/>
  <c r="M692" i="1"/>
  <c r="N692" i="1" s="1"/>
  <c r="M691" i="1"/>
  <c r="N691" i="1" s="1"/>
  <c r="M690" i="1"/>
  <c r="N690" i="1" s="1"/>
  <c r="M689" i="1"/>
  <c r="N689" i="1" s="1"/>
  <c r="M688" i="1"/>
  <c r="N688" i="1" s="1"/>
  <c r="M687" i="1"/>
  <c r="N687" i="1" s="1"/>
  <c r="M686" i="1"/>
  <c r="N686" i="1" s="1"/>
  <c r="M685" i="1"/>
  <c r="N685" i="1" s="1"/>
  <c r="M684" i="1"/>
  <c r="N684" i="1" s="1"/>
  <c r="M683" i="1"/>
  <c r="N683" i="1" s="1"/>
  <c r="M682" i="1"/>
  <c r="N682" i="1" s="1"/>
  <c r="M681" i="1"/>
  <c r="N681" i="1" s="1"/>
  <c r="M680" i="1"/>
  <c r="N680" i="1" s="1"/>
  <c r="M679" i="1"/>
  <c r="N679" i="1" s="1"/>
  <c r="M678" i="1"/>
  <c r="N678" i="1" s="1"/>
  <c r="M677" i="1"/>
  <c r="N677" i="1" s="1"/>
  <c r="M676" i="1"/>
  <c r="N676" i="1" s="1"/>
  <c r="M675" i="1"/>
  <c r="N675" i="1" s="1"/>
  <c r="M674" i="1"/>
  <c r="N674" i="1" s="1"/>
  <c r="M673" i="1"/>
  <c r="N673" i="1" s="1"/>
  <c r="M672" i="1"/>
  <c r="N672" i="1" s="1"/>
  <c r="M671" i="1"/>
  <c r="N671" i="1" s="1"/>
  <c r="M670" i="1"/>
  <c r="N670" i="1" s="1"/>
  <c r="M669" i="1"/>
  <c r="N669" i="1" s="1"/>
  <c r="M668" i="1"/>
  <c r="N668" i="1" s="1"/>
  <c r="M667" i="1"/>
  <c r="N667" i="1" s="1"/>
  <c r="M666" i="1"/>
  <c r="N666" i="1" s="1"/>
  <c r="M665" i="1"/>
  <c r="N665" i="1" s="1"/>
  <c r="M664" i="1"/>
  <c r="N664" i="1" s="1"/>
  <c r="M663" i="1"/>
  <c r="N663" i="1" s="1"/>
  <c r="M662" i="1"/>
  <c r="N662" i="1" s="1"/>
  <c r="M661" i="1"/>
  <c r="N661" i="1" s="1"/>
  <c r="M660" i="1"/>
  <c r="N660" i="1" s="1"/>
  <c r="M659" i="1"/>
  <c r="N659" i="1" s="1"/>
  <c r="M658" i="1"/>
  <c r="N658" i="1" s="1"/>
  <c r="M657" i="1"/>
  <c r="N657" i="1" s="1"/>
  <c r="M656" i="1"/>
  <c r="N656" i="1" s="1"/>
  <c r="M655" i="1"/>
  <c r="N655" i="1" s="1"/>
  <c r="M654" i="1"/>
  <c r="N654" i="1" s="1"/>
  <c r="M653" i="1"/>
  <c r="N653" i="1" s="1"/>
  <c r="M652" i="1"/>
  <c r="N652" i="1" s="1"/>
  <c r="M651" i="1"/>
  <c r="N651" i="1" s="1"/>
  <c r="M650" i="1"/>
  <c r="N650" i="1" s="1"/>
  <c r="M649" i="1"/>
  <c r="N649" i="1" s="1"/>
  <c r="M648" i="1"/>
  <c r="N648" i="1" s="1"/>
  <c r="M647" i="1"/>
  <c r="N647" i="1" s="1"/>
  <c r="M646" i="1"/>
  <c r="N646" i="1" s="1"/>
  <c r="M645" i="1"/>
  <c r="N645" i="1" s="1"/>
  <c r="M644" i="1"/>
  <c r="N644" i="1" s="1"/>
  <c r="M643" i="1"/>
  <c r="N643" i="1" s="1"/>
  <c r="M642" i="1"/>
  <c r="N642" i="1" s="1"/>
  <c r="M641" i="1"/>
  <c r="N641" i="1" s="1"/>
  <c r="M640" i="1"/>
  <c r="N640" i="1" s="1"/>
  <c r="M639" i="1"/>
  <c r="N639" i="1" s="1"/>
  <c r="M638" i="1"/>
  <c r="N638" i="1" s="1"/>
  <c r="M637" i="1"/>
  <c r="N637" i="1" s="1"/>
  <c r="M636" i="1"/>
  <c r="N636" i="1" s="1"/>
  <c r="M635" i="1"/>
  <c r="N635" i="1" s="1"/>
  <c r="M634" i="1"/>
  <c r="N634" i="1" s="1"/>
  <c r="M633" i="1"/>
  <c r="N633" i="1" s="1"/>
  <c r="M632" i="1"/>
  <c r="N632" i="1" s="1"/>
  <c r="M631" i="1"/>
  <c r="N631" i="1" s="1"/>
  <c r="M630" i="1"/>
  <c r="N630" i="1" s="1"/>
  <c r="M629" i="1"/>
  <c r="N629" i="1" s="1"/>
  <c r="M628" i="1"/>
  <c r="N628" i="1" s="1"/>
  <c r="M627" i="1"/>
  <c r="N627" i="1" s="1"/>
  <c r="M626" i="1"/>
  <c r="N626" i="1" s="1"/>
  <c r="M625" i="1"/>
  <c r="N625" i="1" s="1"/>
  <c r="M624" i="1"/>
  <c r="N624" i="1" s="1"/>
  <c r="M623" i="1"/>
  <c r="N623" i="1" s="1"/>
  <c r="M622" i="1"/>
  <c r="N622" i="1" s="1"/>
  <c r="M621" i="1"/>
  <c r="N621" i="1" s="1"/>
  <c r="M620" i="1"/>
  <c r="N620" i="1" s="1"/>
  <c r="M619" i="1"/>
  <c r="N619" i="1" s="1"/>
  <c r="M618" i="1"/>
  <c r="N618" i="1" s="1"/>
  <c r="M617" i="1"/>
  <c r="N617" i="1" s="1"/>
  <c r="M616" i="1"/>
  <c r="N616" i="1" s="1"/>
  <c r="M615" i="1"/>
  <c r="N615" i="1" s="1"/>
  <c r="M614" i="1"/>
  <c r="N614" i="1" s="1"/>
  <c r="M613" i="1"/>
  <c r="N613" i="1" s="1"/>
  <c r="M612" i="1"/>
  <c r="N612" i="1" s="1"/>
  <c r="M611" i="1"/>
  <c r="N611" i="1" s="1"/>
  <c r="M610" i="1"/>
  <c r="N610" i="1" s="1"/>
  <c r="M609" i="1"/>
  <c r="N609" i="1" s="1"/>
  <c r="M608" i="1"/>
  <c r="N608" i="1" s="1"/>
  <c r="M607" i="1"/>
  <c r="N607" i="1" s="1"/>
  <c r="M606" i="1"/>
  <c r="N606" i="1" s="1"/>
  <c r="M605" i="1"/>
  <c r="N605" i="1" s="1"/>
  <c r="M604" i="1"/>
  <c r="N604" i="1" s="1"/>
  <c r="M603" i="1"/>
  <c r="N603" i="1" s="1"/>
  <c r="M602" i="1"/>
  <c r="N602" i="1" s="1"/>
  <c r="M601" i="1"/>
  <c r="N601" i="1" s="1"/>
  <c r="M600" i="1"/>
  <c r="N600" i="1" s="1"/>
  <c r="M599" i="1"/>
  <c r="N599" i="1" s="1"/>
  <c r="M598" i="1"/>
  <c r="N598" i="1" s="1"/>
  <c r="M597" i="1"/>
  <c r="N597" i="1" s="1"/>
  <c r="M596" i="1"/>
  <c r="N596" i="1" s="1"/>
  <c r="M595" i="1"/>
  <c r="N595" i="1" s="1"/>
  <c r="M594" i="1"/>
  <c r="N594" i="1" s="1"/>
  <c r="M593" i="1"/>
  <c r="N593" i="1" s="1"/>
  <c r="M592" i="1"/>
  <c r="N592" i="1" s="1"/>
  <c r="M591" i="1"/>
  <c r="N591" i="1" s="1"/>
  <c r="M590" i="1"/>
  <c r="N590" i="1" s="1"/>
  <c r="M589" i="1"/>
  <c r="N589" i="1" s="1"/>
  <c r="M588" i="1"/>
  <c r="N588" i="1" s="1"/>
  <c r="M587" i="1"/>
  <c r="N587" i="1" s="1"/>
  <c r="M586" i="1"/>
  <c r="N586" i="1" s="1"/>
  <c r="M585" i="1"/>
  <c r="N585" i="1" s="1"/>
  <c r="M584" i="1"/>
  <c r="N584" i="1" s="1"/>
  <c r="M583" i="1"/>
  <c r="N583" i="1" s="1"/>
  <c r="M582" i="1"/>
  <c r="N582" i="1" s="1"/>
  <c r="M581" i="1"/>
  <c r="N581" i="1" s="1"/>
  <c r="M580" i="1"/>
  <c r="N580" i="1" s="1"/>
  <c r="M579" i="1"/>
  <c r="N579" i="1" s="1"/>
  <c r="M578" i="1"/>
  <c r="N578" i="1" s="1"/>
  <c r="M577" i="1"/>
  <c r="N577" i="1" s="1"/>
  <c r="M576" i="1"/>
  <c r="N576" i="1" s="1"/>
  <c r="M575" i="1"/>
  <c r="N575" i="1" s="1"/>
  <c r="M574" i="1"/>
  <c r="N574" i="1" s="1"/>
  <c r="M573" i="1"/>
  <c r="N573" i="1" s="1"/>
  <c r="M572" i="1"/>
  <c r="N572" i="1" s="1"/>
  <c r="M571" i="1"/>
  <c r="N571" i="1" s="1"/>
  <c r="M570" i="1"/>
  <c r="N570" i="1" s="1"/>
  <c r="M569" i="1"/>
  <c r="N569" i="1" s="1"/>
  <c r="M568" i="1"/>
  <c r="N568" i="1" s="1"/>
  <c r="M567" i="1"/>
  <c r="N567" i="1" s="1"/>
  <c r="M566" i="1"/>
  <c r="N566" i="1" s="1"/>
  <c r="M565" i="1"/>
  <c r="N565" i="1" s="1"/>
  <c r="M564" i="1"/>
  <c r="N564" i="1" s="1"/>
  <c r="M563" i="1"/>
  <c r="N563" i="1" s="1"/>
  <c r="M562" i="1"/>
  <c r="N562" i="1" s="1"/>
  <c r="M561" i="1"/>
  <c r="N561" i="1" s="1"/>
  <c r="M560" i="1"/>
  <c r="N560" i="1" s="1"/>
  <c r="M559" i="1"/>
  <c r="N559" i="1" s="1"/>
  <c r="M558" i="1"/>
  <c r="N558" i="1" s="1"/>
  <c r="M557" i="1"/>
  <c r="N557" i="1" s="1"/>
  <c r="M556" i="1"/>
  <c r="N556" i="1" s="1"/>
  <c r="M555" i="1"/>
  <c r="N555" i="1" s="1"/>
  <c r="M554" i="1"/>
  <c r="N554" i="1" s="1"/>
  <c r="M553" i="1"/>
  <c r="N553" i="1" s="1"/>
  <c r="M552" i="1"/>
  <c r="N552" i="1" s="1"/>
  <c r="M551" i="1"/>
  <c r="N551" i="1" s="1"/>
  <c r="M550" i="1"/>
  <c r="N550" i="1" s="1"/>
  <c r="M549" i="1"/>
  <c r="N549" i="1" s="1"/>
  <c r="M548" i="1"/>
  <c r="N548" i="1" s="1"/>
  <c r="M547" i="1"/>
  <c r="N547" i="1" s="1"/>
  <c r="M546" i="1"/>
  <c r="N546" i="1" s="1"/>
  <c r="M545" i="1"/>
  <c r="N545" i="1" s="1"/>
  <c r="M544" i="1"/>
  <c r="N544" i="1" s="1"/>
  <c r="M543" i="1"/>
  <c r="N543" i="1" s="1"/>
  <c r="M11" i="1"/>
  <c r="N11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N515" i="1"/>
  <c r="M10" i="1"/>
  <c r="N10" i="1" s="1"/>
  <c r="M8" i="1"/>
  <c r="N8" i="1" s="1"/>
  <c r="M12" i="1"/>
  <c r="N12" i="1" s="1"/>
  <c r="M9" i="1"/>
  <c r="N9" i="1" s="1"/>
  <c r="M7" i="1"/>
  <c r="N7" i="1" s="1"/>
  <c r="P7" i="1" l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2" i="8"/>
  <c r="O789" i="1" l="1"/>
  <c r="O785" i="1"/>
  <c r="O781" i="1"/>
  <c r="O777" i="1"/>
  <c r="O773" i="1"/>
  <c r="O769" i="1"/>
  <c r="O765" i="1"/>
  <c r="O761" i="1"/>
  <c r="O757" i="1"/>
  <c r="O753" i="1"/>
  <c r="O749" i="1"/>
  <c r="O745" i="1"/>
  <c r="O741" i="1"/>
  <c r="O737" i="1"/>
  <c r="O733" i="1"/>
  <c r="O729" i="1"/>
  <c r="O725" i="1"/>
  <c r="O721" i="1"/>
  <c r="O717" i="1"/>
  <c r="O713" i="1"/>
  <c r="O709" i="1"/>
  <c r="O705" i="1"/>
  <c r="E786" i="1"/>
  <c r="E782" i="1"/>
  <c r="E778" i="1"/>
  <c r="E774" i="1"/>
  <c r="E770" i="1"/>
  <c r="E766" i="1"/>
  <c r="E762" i="1"/>
  <c r="E758" i="1"/>
  <c r="E754" i="1"/>
  <c r="E750" i="1"/>
  <c r="E746" i="1"/>
  <c r="E742" i="1"/>
  <c r="E738" i="1"/>
  <c r="E734" i="1"/>
  <c r="E730" i="1"/>
  <c r="E726" i="1"/>
  <c r="E722" i="1"/>
  <c r="E718" i="1"/>
  <c r="E714" i="1"/>
  <c r="E710" i="1"/>
  <c r="E706" i="1"/>
  <c r="D787" i="1"/>
  <c r="D783" i="1"/>
  <c r="D779" i="1"/>
  <c r="D775" i="1"/>
  <c r="D771" i="1"/>
  <c r="D767" i="1"/>
  <c r="D763" i="1"/>
  <c r="D759" i="1"/>
  <c r="D755" i="1"/>
  <c r="D751" i="1"/>
  <c r="D747" i="1"/>
  <c r="D743" i="1"/>
  <c r="D739" i="1"/>
  <c r="D735" i="1"/>
  <c r="D731" i="1"/>
  <c r="D727" i="1"/>
  <c r="D723" i="1"/>
  <c r="D719" i="1"/>
  <c r="D715" i="1"/>
  <c r="D711" i="1"/>
  <c r="D707" i="1"/>
  <c r="C785" i="1"/>
  <c r="C769" i="1"/>
  <c r="C753" i="1"/>
  <c r="C737" i="1"/>
  <c r="C721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788" i="1"/>
  <c r="C772" i="1"/>
  <c r="C756" i="1"/>
  <c r="C740" i="1"/>
  <c r="C724" i="1"/>
  <c r="C787" i="1"/>
  <c r="C771" i="1"/>
  <c r="C755" i="1"/>
  <c r="C739" i="1"/>
  <c r="C723" i="1"/>
  <c r="C707" i="1"/>
  <c r="E701" i="1"/>
  <c r="E697" i="1"/>
  <c r="E693" i="1"/>
  <c r="E689" i="1"/>
  <c r="E685" i="1"/>
  <c r="E681" i="1"/>
  <c r="E677" i="1"/>
  <c r="E673" i="1"/>
  <c r="E669" i="1"/>
  <c r="E665" i="1"/>
  <c r="E661" i="1"/>
  <c r="E657" i="1"/>
  <c r="E653" i="1"/>
  <c r="E649" i="1"/>
  <c r="E645" i="1"/>
  <c r="E641" i="1"/>
  <c r="C738" i="1"/>
  <c r="O701" i="1"/>
  <c r="O693" i="1"/>
  <c r="O685" i="1"/>
  <c r="O677" i="1"/>
  <c r="O669" i="1"/>
  <c r="O661" i="1"/>
  <c r="O653" i="1"/>
  <c r="O645" i="1"/>
  <c r="E639" i="1"/>
  <c r="E635" i="1"/>
  <c r="E631" i="1"/>
  <c r="E627" i="1"/>
  <c r="E623" i="1"/>
  <c r="E619" i="1"/>
  <c r="E615" i="1"/>
  <c r="E611" i="1"/>
  <c r="E607" i="1"/>
  <c r="E603" i="1"/>
  <c r="E599" i="1"/>
  <c r="E595" i="1"/>
  <c r="C766" i="1"/>
  <c r="C706" i="1"/>
  <c r="D697" i="1"/>
  <c r="D689" i="1"/>
  <c r="D681" i="1"/>
  <c r="D673" i="1"/>
  <c r="D665" i="1"/>
  <c r="D657" i="1"/>
  <c r="D649" i="1"/>
  <c r="D641" i="1"/>
  <c r="D637" i="1"/>
  <c r="D633" i="1"/>
  <c r="D629" i="1"/>
  <c r="D625" i="1"/>
  <c r="D621" i="1"/>
  <c r="C778" i="1"/>
  <c r="C714" i="1"/>
  <c r="O698" i="1"/>
  <c r="O690" i="1"/>
  <c r="O682" i="1"/>
  <c r="O674" i="1"/>
  <c r="O666" i="1"/>
  <c r="O658" i="1"/>
  <c r="O650" i="1"/>
  <c r="O642" i="1"/>
  <c r="C638" i="1"/>
  <c r="C634" i="1"/>
  <c r="C630" i="1"/>
  <c r="C626" i="1"/>
  <c r="C622" i="1"/>
  <c r="C618" i="1"/>
  <c r="C614" i="1"/>
  <c r="C610" i="1"/>
  <c r="C606" i="1"/>
  <c r="C602" i="1"/>
  <c r="C598" i="1"/>
  <c r="C594" i="1"/>
  <c r="D690" i="1"/>
  <c r="D658" i="1"/>
  <c r="O633" i="1"/>
  <c r="O617" i="1"/>
  <c r="O609" i="1"/>
  <c r="O601" i="1"/>
  <c r="O593" i="1"/>
  <c r="E589" i="1"/>
  <c r="E585" i="1"/>
  <c r="E581" i="1"/>
  <c r="E577" i="1"/>
  <c r="E573" i="1"/>
  <c r="E569" i="1"/>
  <c r="E565" i="1"/>
  <c r="E561" i="1"/>
  <c r="E557" i="1"/>
  <c r="E553" i="1"/>
  <c r="E549" i="1"/>
  <c r="E545" i="1"/>
  <c r="E541" i="1"/>
  <c r="E537" i="1"/>
  <c r="E533" i="1"/>
  <c r="E529" i="1"/>
  <c r="E525" i="1"/>
  <c r="E521" i="1"/>
  <c r="E517" i="1"/>
  <c r="E513" i="1"/>
  <c r="E509" i="1"/>
  <c r="E505" i="1"/>
  <c r="E501" i="1"/>
  <c r="E497" i="1"/>
  <c r="E493" i="1"/>
  <c r="E489" i="1"/>
  <c r="E485" i="1"/>
  <c r="E481" i="1"/>
  <c r="E477" i="1"/>
  <c r="E473" i="1"/>
  <c r="E469" i="1"/>
  <c r="E465" i="1"/>
  <c r="E461" i="1"/>
  <c r="E457" i="1"/>
  <c r="E453" i="1"/>
  <c r="D704" i="1"/>
  <c r="D672" i="1"/>
  <c r="O640" i="1"/>
  <c r="O624" i="1"/>
  <c r="D613" i="1"/>
  <c r="D605" i="1"/>
  <c r="D597" i="1"/>
  <c r="D591" i="1"/>
  <c r="D587" i="1"/>
  <c r="D583" i="1"/>
  <c r="D579" i="1"/>
  <c r="D575" i="1"/>
  <c r="D571" i="1"/>
  <c r="D567" i="1"/>
  <c r="D563" i="1"/>
  <c r="D559" i="1"/>
  <c r="D555" i="1"/>
  <c r="D551" i="1"/>
  <c r="D547" i="1"/>
  <c r="D543" i="1"/>
  <c r="D539" i="1"/>
  <c r="D535" i="1"/>
  <c r="D531" i="1"/>
  <c r="D527" i="1"/>
  <c r="D523" i="1"/>
  <c r="D519" i="1"/>
  <c r="D515" i="1"/>
  <c r="D511" i="1"/>
  <c r="D507" i="1"/>
  <c r="D503" i="1"/>
  <c r="D499" i="1"/>
  <c r="D495" i="1"/>
  <c r="D491" i="1"/>
  <c r="D487" i="1"/>
  <c r="D483" i="1"/>
  <c r="D479" i="1"/>
  <c r="D475" i="1"/>
  <c r="D471" i="1"/>
  <c r="D467" i="1"/>
  <c r="D463" i="1"/>
  <c r="D459" i="1"/>
  <c r="D455" i="1"/>
  <c r="D451" i="1"/>
  <c r="D686" i="1"/>
  <c r="D654" i="1"/>
  <c r="O631" i="1"/>
  <c r="O616" i="1"/>
  <c r="O608" i="1"/>
  <c r="O600" i="1"/>
  <c r="C593" i="1"/>
  <c r="C589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D676" i="1"/>
  <c r="D606" i="1"/>
  <c r="O583" i="1"/>
  <c r="O567" i="1"/>
  <c r="O551" i="1"/>
  <c r="O535" i="1"/>
  <c r="O519" i="1"/>
  <c r="O503" i="1"/>
  <c r="O487" i="1"/>
  <c r="O471" i="1"/>
  <c r="O455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O638" i="1"/>
  <c r="D596" i="1"/>
  <c r="O578" i="1"/>
  <c r="O562" i="1"/>
  <c r="O546" i="1"/>
  <c r="O530" i="1"/>
  <c r="O514" i="1"/>
  <c r="O498" i="1"/>
  <c r="O482" i="1"/>
  <c r="O466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2" i="1"/>
  <c r="O378" i="1"/>
  <c r="O374" i="1"/>
  <c r="O370" i="1"/>
  <c r="O366" i="1"/>
  <c r="O362" i="1"/>
  <c r="O358" i="1"/>
  <c r="O354" i="1"/>
  <c r="O350" i="1"/>
  <c r="O346" i="1"/>
  <c r="O342" i="1"/>
  <c r="O338" i="1"/>
  <c r="O334" i="1"/>
  <c r="O330" i="1"/>
  <c r="O326" i="1"/>
  <c r="D692" i="1"/>
  <c r="D610" i="1"/>
  <c r="O585" i="1"/>
  <c r="O569" i="1"/>
  <c r="O553" i="1"/>
  <c r="O537" i="1"/>
  <c r="O521" i="1"/>
  <c r="O505" i="1"/>
  <c r="O489" i="1"/>
  <c r="O473" i="1"/>
  <c r="O457" i="1"/>
  <c r="E448" i="1"/>
  <c r="E444" i="1"/>
  <c r="E440" i="1"/>
  <c r="E436" i="1"/>
  <c r="E432" i="1"/>
  <c r="E428" i="1"/>
  <c r="E424" i="1"/>
  <c r="E420" i="1"/>
  <c r="E416" i="1"/>
  <c r="E412" i="1"/>
  <c r="E408" i="1"/>
  <c r="E404" i="1"/>
  <c r="E400" i="1"/>
  <c r="E396" i="1"/>
  <c r="E392" i="1"/>
  <c r="E388" i="1"/>
  <c r="E384" i="1"/>
  <c r="E380" i="1"/>
  <c r="E376" i="1"/>
  <c r="E37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O584" i="1"/>
  <c r="O520" i="1"/>
  <c r="O456" i="1"/>
  <c r="D436" i="1"/>
  <c r="D420" i="1"/>
  <c r="D404" i="1"/>
  <c r="D388" i="1"/>
  <c r="D372" i="1"/>
  <c r="D356" i="1"/>
  <c r="D340" i="1"/>
  <c r="D324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600" i="1"/>
  <c r="O532" i="1"/>
  <c r="O468" i="1"/>
  <c r="D439" i="1"/>
  <c r="D423" i="1"/>
  <c r="D407" i="1"/>
  <c r="D391" i="1"/>
  <c r="D375" i="1"/>
  <c r="D359" i="1"/>
  <c r="D343" i="1"/>
  <c r="D327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O630" i="1"/>
  <c r="O544" i="1"/>
  <c r="O480" i="1"/>
  <c r="D442" i="1"/>
  <c r="D426" i="1"/>
  <c r="D410" i="1"/>
  <c r="D394" i="1"/>
  <c r="D378" i="1"/>
  <c r="D362" i="1"/>
  <c r="D346" i="1"/>
  <c r="D330" i="1"/>
  <c r="O320" i="1"/>
  <c r="O316" i="1"/>
  <c r="O312" i="1"/>
  <c r="O308" i="1"/>
  <c r="O304" i="1"/>
  <c r="O300" i="1"/>
  <c r="O296" i="1"/>
  <c r="O292" i="1"/>
  <c r="O288" i="1"/>
  <c r="O284" i="1"/>
  <c r="O280" i="1"/>
  <c r="O276" i="1"/>
  <c r="O272" i="1"/>
  <c r="O268" i="1"/>
  <c r="O264" i="1"/>
  <c r="O260" i="1"/>
  <c r="O256" i="1"/>
  <c r="O252" i="1"/>
  <c r="O248" i="1"/>
  <c r="O244" i="1"/>
  <c r="O240" i="1"/>
  <c r="O236" i="1"/>
  <c r="O232" i="1"/>
  <c r="O228" i="1"/>
  <c r="O224" i="1"/>
  <c r="O220" i="1"/>
  <c r="O216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D441" i="1"/>
  <c r="D377" i="1"/>
  <c r="E320" i="1"/>
  <c r="E304" i="1"/>
  <c r="E288" i="1"/>
  <c r="E272" i="1"/>
  <c r="E256" i="1"/>
  <c r="E240" i="1"/>
  <c r="E224" i="1"/>
  <c r="E208" i="1"/>
  <c r="E192" i="1"/>
  <c r="E176" i="1"/>
  <c r="E160" i="1"/>
  <c r="E144" i="1"/>
  <c r="E128" i="1"/>
  <c r="E112" i="1"/>
  <c r="E96" i="1"/>
  <c r="E80" i="1"/>
  <c r="E64" i="1"/>
  <c r="E48" i="1"/>
  <c r="E32" i="1"/>
  <c r="E22" i="1"/>
  <c r="E18" i="1"/>
  <c r="E14" i="1"/>
  <c r="E10" i="1"/>
  <c r="B788" i="1"/>
  <c r="B772" i="1"/>
  <c r="B756" i="1"/>
  <c r="B740" i="1"/>
  <c r="B724" i="1"/>
  <c r="B708" i="1"/>
  <c r="B692" i="1"/>
  <c r="B676" i="1"/>
  <c r="B660" i="1"/>
  <c r="B644" i="1"/>
  <c r="B628" i="1"/>
  <c r="B612" i="1"/>
  <c r="B596" i="1"/>
  <c r="B580" i="1"/>
  <c r="B564" i="1"/>
  <c r="B548" i="1"/>
  <c r="B532" i="1"/>
  <c r="B516" i="1"/>
  <c r="B500" i="1"/>
  <c r="B484" i="1"/>
  <c r="B468" i="1"/>
  <c r="B452" i="1"/>
  <c r="B436" i="1"/>
  <c r="B420" i="1"/>
  <c r="B404" i="1"/>
  <c r="B388" i="1"/>
  <c r="B372" i="1"/>
  <c r="B356" i="1"/>
  <c r="B340" i="1"/>
  <c r="B324" i="1"/>
  <c r="B308" i="1"/>
  <c r="B292" i="1"/>
  <c r="B276" i="1"/>
  <c r="B260" i="1"/>
  <c r="B244" i="1"/>
  <c r="B228" i="1"/>
  <c r="B212" i="1"/>
  <c r="B196" i="1"/>
  <c r="B180" i="1"/>
  <c r="B164" i="1"/>
  <c r="B148" i="1"/>
  <c r="B132" i="1"/>
  <c r="B116" i="1"/>
  <c r="B100" i="1"/>
  <c r="B84" i="1"/>
  <c r="B68" i="1"/>
  <c r="B52" i="1"/>
  <c r="B36" i="1"/>
  <c r="B20" i="1"/>
  <c r="O460" i="1"/>
  <c r="D389" i="1"/>
  <c r="D325" i="1"/>
  <c r="E307" i="1"/>
  <c r="E291" i="1"/>
  <c r="E275" i="1"/>
  <c r="E259" i="1"/>
  <c r="E243" i="1"/>
  <c r="E227" i="1"/>
  <c r="E211" i="1"/>
  <c r="E195" i="1"/>
  <c r="E179" i="1"/>
  <c r="E163" i="1"/>
  <c r="E147" i="1"/>
  <c r="E131" i="1"/>
  <c r="E115" i="1"/>
  <c r="E99" i="1"/>
  <c r="E83" i="1"/>
  <c r="E67" i="1"/>
  <c r="E51" i="1"/>
  <c r="E35" i="1"/>
  <c r="D23" i="1"/>
  <c r="D19" i="1"/>
  <c r="D15" i="1"/>
  <c r="D11" i="1"/>
  <c r="D7" i="1"/>
  <c r="B775" i="1"/>
  <c r="B759" i="1"/>
  <c r="B743" i="1"/>
  <c r="B727" i="1"/>
  <c r="B711" i="1"/>
  <c r="B695" i="1"/>
  <c r="B679" i="1"/>
  <c r="B663" i="1"/>
  <c r="B647" i="1"/>
  <c r="B631" i="1"/>
  <c r="B615" i="1"/>
  <c r="B599" i="1"/>
  <c r="B583" i="1"/>
  <c r="B567" i="1"/>
  <c r="B551" i="1"/>
  <c r="B535" i="1"/>
  <c r="B519" i="1"/>
  <c r="B503" i="1"/>
  <c r="B487" i="1"/>
  <c r="B471" i="1"/>
  <c r="B455" i="1"/>
  <c r="B439" i="1"/>
  <c r="B423" i="1"/>
  <c r="B407" i="1"/>
  <c r="B391" i="1"/>
  <c r="B375" i="1"/>
  <c r="B359" i="1"/>
  <c r="B343" i="1"/>
  <c r="B327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23" i="1"/>
  <c r="B7" i="1"/>
  <c r="D449" i="1"/>
  <c r="D385" i="1"/>
  <c r="E322" i="1"/>
  <c r="E306" i="1"/>
  <c r="E290" i="1"/>
  <c r="E274" i="1"/>
  <c r="E258" i="1"/>
  <c r="E242" i="1"/>
  <c r="E226" i="1"/>
  <c r="E210" i="1"/>
  <c r="E194" i="1"/>
  <c r="E178" i="1"/>
  <c r="E162" i="1"/>
  <c r="E146" i="1"/>
  <c r="E130" i="1"/>
  <c r="E114" i="1"/>
  <c r="E98" i="1"/>
  <c r="E82" i="1"/>
  <c r="E66" i="1"/>
  <c r="E50" i="1"/>
  <c r="E34" i="1"/>
  <c r="C23" i="1"/>
  <c r="C19" i="1"/>
  <c r="C15" i="1"/>
  <c r="C11" i="1"/>
  <c r="C7" i="1"/>
  <c r="B774" i="1"/>
  <c r="B758" i="1"/>
  <c r="B742" i="1"/>
  <c r="B726" i="1"/>
  <c r="B710" i="1"/>
  <c r="B694" i="1"/>
  <c r="B678" i="1"/>
  <c r="B662" i="1"/>
  <c r="B646" i="1"/>
  <c r="B630" i="1"/>
  <c r="B614" i="1"/>
  <c r="B598" i="1"/>
  <c r="B582" i="1"/>
  <c r="B566" i="1"/>
  <c r="B550" i="1"/>
  <c r="B534" i="1"/>
  <c r="B518" i="1"/>
  <c r="B502" i="1"/>
  <c r="B486" i="1"/>
  <c r="B470" i="1"/>
  <c r="B454" i="1"/>
  <c r="B438" i="1"/>
  <c r="B422" i="1"/>
  <c r="B406" i="1"/>
  <c r="B390" i="1"/>
  <c r="B374" i="1"/>
  <c r="B358" i="1"/>
  <c r="B342" i="1"/>
  <c r="B326" i="1"/>
  <c r="B310" i="1"/>
  <c r="B294" i="1"/>
  <c r="B278" i="1"/>
  <c r="B262" i="1"/>
  <c r="B246" i="1"/>
  <c r="B230" i="1"/>
  <c r="B214" i="1"/>
  <c r="B198" i="1"/>
  <c r="B182" i="1"/>
  <c r="B166" i="1"/>
  <c r="B150" i="1"/>
  <c r="B134" i="1"/>
  <c r="B118" i="1"/>
  <c r="B102" i="1"/>
  <c r="B86" i="1"/>
  <c r="B70" i="1"/>
  <c r="B54" i="1"/>
  <c r="B38" i="1"/>
  <c r="B22" i="1"/>
  <c r="O556" i="1"/>
  <c r="E297" i="1"/>
  <c r="E233" i="1"/>
  <c r="E169" i="1"/>
  <c r="E105" i="1"/>
  <c r="E41" i="1"/>
  <c r="O12" i="1"/>
  <c r="B749" i="1"/>
  <c r="B685" i="1"/>
  <c r="B621" i="1"/>
  <c r="B557" i="1"/>
  <c r="B493" i="1"/>
  <c r="B429" i="1"/>
  <c r="B365" i="1"/>
  <c r="B301" i="1"/>
  <c r="B237" i="1"/>
  <c r="B173" i="1"/>
  <c r="B109" i="1"/>
  <c r="B45" i="1"/>
  <c r="D397" i="1"/>
  <c r="E277" i="1"/>
  <c r="E213" i="1"/>
  <c r="E149" i="1"/>
  <c r="E85" i="1"/>
  <c r="O23" i="1"/>
  <c r="O7" i="1"/>
  <c r="B729" i="1"/>
  <c r="B665" i="1"/>
  <c r="B601" i="1"/>
  <c r="B537" i="1"/>
  <c r="B473" i="1"/>
  <c r="B409" i="1"/>
  <c r="B345" i="1"/>
  <c r="B281" i="1"/>
  <c r="B217" i="1"/>
  <c r="B153" i="1"/>
  <c r="B89" i="1"/>
  <c r="B25" i="1"/>
  <c r="D429" i="1"/>
  <c r="E285" i="1"/>
  <c r="E221" i="1"/>
  <c r="E157" i="1"/>
  <c r="E93" i="1"/>
  <c r="E29" i="1"/>
  <c r="O9" i="1"/>
  <c r="B737" i="1"/>
  <c r="B673" i="1"/>
  <c r="B609" i="1"/>
  <c r="B545" i="1"/>
  <c r="B481" i="1"/>
  <c r="B417" i="1"/>
  <c r="B353" i="1"/>
  <c r="B289" i="1"/>
  <c r="B225" i="1"/>
  <c r="B161" i="1"/>
  <c r="B97" i="1"/>
  <c r="B33" i="1"/>
  <c r="E161" i="1"/>
  <c r="B741" i="1"/>
  <c r="B485" i="1"/>
  <c r="B229" i="1"/>
  <c r="E49" i="1"/>
  <c r="B181" i="1"/>
  <c r="D381" i="1"/>
  <c r="E81" i="1"/>
  <c r="B661" i="1"/>
  <c r="B405" i="1"/>
  <c r="B149" i="1"/>
  <c r="B757" i="1"/>
  <c r="E129" i="1"/>
  <c r="B709" i="1"/>
  <c r="B453" i="1"/>
  <c r="B197" i="1"/>
  <c r="B629" i="1"/>
  <c r="O782" i="1"/>
  <c r="O774" i="1"/>
  <c r="O766" i="1"/>
  <c r="O758" i="1"/>
  <c r="O750" i="1"/>
  <c r="O738" i="1"/>
  <c r="O726" i="1"/>
  <c r="O714" i="1"/>
  <c r="O706" i="1"/>
  <c r="E779" i="1"/>
  <c r="E771" i="1"/>
  <c r="E759" i="1"/>
  <c r="E747" i="1"/>
  <c r="E735" i="1"/>
  <c r="E723" i="1"/>
  <c r="E711" i="1"/>
  <c r="D780" i="1"/>
  <c r="D772" i="1"/>
  <c r="D760" i="1"/>
  <c r="D748" i="1"/>
  <c r="D736" i="1"/>
  <c r="D724" i="1"/>
  <c r="D712" i="1"/>
  <c r="C773" i="1"/>
  <c r="C725" i="1"/>
  <c r="C694" i="1"/>
  <c r="C686" i="1"/>
  <c r="C674" i="1"/>
  <c r="C662" i="1"/>
  <c r="C654" i="1"/>
  <c r="C642" i="1"/>
  <c r="C760" i="1"/>
  <c r="C759" i="1"/>
  <c r="C711" i="1"/>
  <c r="E694" i="1"/>
  <c r="E682" i="1"/>
  <c r="E674" i="1"/>
  <c r="E662" i="1"/>
  <c r="E654" i="1"/>
  <c r="E642" i="1"/>
  <c r="O695" i="1"/>
  <c r="O671" i="1"/>
  <c r="O647" i="1"/>
  <c r="E632" i="1"/>
  <c r="E620" i="1"/>
  <c r="E608" i="1"/>
  <c r="E596" i="1"/>
  <c r="D699" i="1"/>
  <c r="D675" i="1"/>
  <c r="D659" i="1"/>
  <c r="D638" i="1"/>
  <c r="D626" i="1"/>
  <c r="C730" i="1"/>
  <c r="O692" i="1"/>
  <c r="O668" i="1"/>
  <c r="O644" i="1"/>
  <c r="C631" i="1"/>
  <c r="C615" i="1"/>
  <c r="C607" i="1"/>
  <c r="C595" i="1"/>
  <c r="O637" i="1"/>
  <c r="O603" i="1"/>
  <c r="E586" i="1"/>
  <c r="E574" i="1"/>
  <c r="E562" i="1"/>
  <c r="E554" i="1"/>
  <c r="E542" i="1"/>
  <c r="E530" i="1"/>
  <c r="E518" i="1"/>
  <c r="E506" i="1"/>
  <c r="E494" i="1"/>
  <c r="E486" i="1"/>
  <c r="E474" i="1"/>
  <c r="E462" i="1"/>
  <c r="C758" i="1"/>
  <c r="O628" i="1"/>
  <c r="D607" i="1"/>
  <c r="D588" i="1"/>
  <c r="D576" i="1"/>
  <c r="D560" i="1"/>
  <c r="D548" i="1"/>
  <c r="D540" i="1"/>
  <c r="D528" i="1"/>
  <c r="D512" i="1"/>
  <c r="D500" i="1"/>
  <c r="D492" i="1"/>
  <c r="D480" i="1"/>
  <c r="D468" i="1"/>
  <c r="D456" i="1"/>
  <c r="D662" i="1"/>
  <c r="O610" i="1"/>
  <c r="C590" i="1"/>
  <c r="C582" i="1"/>
  <c r="C574" i="1"/>
  <c r="C562" i="1"/>
  <c r="C550" i="1"/>
  <c r="C538" i="1"/>
  <c r="C526" i="1"/>
  <c r="C514" i="1"/>
  <c r="C502" i="1"/>
  <c r="C494" i="1"/>
  <c r="C482" i="1"/>
  <c r="C470" i="1"/>
  <c r="C458" i="1"/>
  <c r="D614" i="1"/>
  <c r="O555" i="1"/>
  <c r="O507" i="1"/>
  <c r="O459" i="1"/>
  <c r="C449" i="1"/>
  <c r="C437" i="1"/>
  <c r="C425" i="1"/>
  <c r="C413" i="1"/>
  <c r="C401" i="1"/>
  <c r="C389" i="1"/>
  <c r="C377" i="1"/>
  <c r="C369" i="1"/>
  <c r="C357" i="1"/>
  <c r="C345" i="1"/>
  <c r="C333" i="1"/>
  <c r="D668" i="1"/>
  <c r="O566" i="1"/>
  <c r="O534" i="1"/>
  <c r="O502" i="1"/>
  <c r="O454" i="1"/>
  <c r="O439" i="1"/>
  <c r="O427" i="1"/>
  <c r="O415" i="1"/>
  <c r="O403" i="1"/>
  <c r="O391" i="1"/>
  <c r="O383" i="1"/>
  <c r="O375" i="1"/>
  <c r="O363" i="1"/>
  <c r="O351" i="1"/>
  <c r="O339" i="1"/>
  <c r="O327" i="1"/>
  <c r="O589" i="1"/>
  <c r="O541" i="1"/>
  <c r="O509" i="1"/>
  <c r="O461" i="1"/>
  <c r="E441" i="1"/>
  <c r="E429" i="1"/>
  <c r="E417" i="1"/>
  <c r="E405" i="1"/>
  <c r="E393" i="1"/>
  <c r="E381" i="1"/>
  <c r="E369" i="1"/>
  <c r="E365" i="1"/>
  <c r="E353" i="1"/>
  <c r="E341" i="1"/>
  <c r="E329" i="1"/>
  <c r="O536" i="1"/>
  <c r="D424" i="1"/>
  <c r="D376" i="1"/>
  <c r="D328" i="1"/>
  <c r="D312" i="1"/>
  <c r="D300" i="1"/>
  <c r="D288" i="1"/>
  <c r="D276" i="1"/>
  <c r="D268" i="1"/>
  <c r="D256" i="1"/>
  <c r="D244" i="1"/>
  <c r="D232" i="1"/>
  <c r="D220" i="1"/>
  <c r="D208" i="1"/>
  <c r="D196" i="1"/>
  <c r="D184" i="1"/>
  <c r="D172" i="1"/>
  <c r="D164" i="1"/>
  <c r="D152" i="1"/>
  <c r="D140" i="1"/>
  <c r="D128" i="1"/>
  <c r="D116" i="1"/>
  <c r="D100" i="1"/>
  <c r="D88" i="1"/>
  <c r="D76" i="1"/>
  <c r="D64" i="1"/>
  <c r="D52" i="1"/>
  <c r="D40" i="1"/>
  <c r="D28" i="1"/>
  <c r="O548" i="1"/>
  <c r="D411" i="1"/>
  <c r="D363" i="1"/>
  <c r="D331" i="1"/>
  <c r="C313" i="1"/>
  <c r="C301" i="1"/>
  <c r="C289" i="1"/>
  <c r="C281" i="1"/>
  <c r="C269" i="1"/>
  <c r="C257" i="1"/>
  <c r="C245" i="1"/>
  <c r="C233" i="1"/>
  <c r="C221" i="1"/>
  <c r="C209" i="1"/>
  <c r="C201" i="1"/>
  <c r="C189" i="1"/>
  <c r="C177" i="1"/>
  <c r="C165" i="1"/>
  <c r="C153" i="1"/>
  <c r="C141" i="1"/>
  <c r="C133" i="1"/>
  <c r="C121" i="1"/>
  <c r="C109" i="1"/>
  <c r="C97" i="1"/>
  <c r="C85" i="1"/>
  <c r="C73" i="1"/>
  <c r="C61" i="1"/>
  <c r="C53" i="1"/>
  <c r="C41" i="1"/>
  <c r="C25" i="1"/>
  <c r="D446" i="1"/>
  <c r="D398" i="1"/>
  <c r="D350" i="1"/>
  <c r="O321" i="1"/>
  <c r="O309" i="1"/>
  <c r="O297" i="1"/>
  <c r="O285" i="1"/>
  <c r="O273" i="1"/>
  <c r="O265" i="1"/>
  <c r="O253" i="1"/>
  <c r="O241" i="1"/>
  <c r="O229" i="1"/>
  <c r="O217" i="1"/>
  <c r="O205" i="1"/>
  <c r="O197" i="1"/>
  <c r="O185" i="1"/>
  <c r="O173" i="1"/>
  <c r="O161" i="1"/>
  <c r="O149" i="1"/>
  <c r="O137" i="1"/>
  <c r="O125" i="1"/>
  <c r="O117" i="1"/>
  <c r="O105" i="1"/>
  <c r="O93" i="1"/>
  <c r="O81" i="1"/>
  <c r="O69" i="1"/>
  <c r="O61" i="1"/>
  <c r="O53" i="1"/>
  <c r="O37" i="1"/>
  <c r="O25" i="1"/>
  <c r="D329" i="1"/>
  <c r="E276" i="1"/>
  <c r="E244" i="1"/>
  <c r="E196" i="1"/>
  <c r="E164" i="1"/>
  <c r="E116" i="1"/>
  <c r="E68" i="1"/>
  <c r="E23" i="1"/>
  <c r="E11" i="1"/>
  <c r="B760" i="1"/>
  <c r="B712" i="1"/>
  <c r="B664" i="1"/>
  <c r="B616" i="1"/>
  <c r="B584" i="1"/>
  <c r="B536" i="1"/>
  <c r="B488" i="1"/>
  <c r="B440" i="1"/>
  <c r="B392" i="1"/>
  <c r="B344" i="1"/>
  <c r="B312" i="1"/>
  <c r="B264" i="1"/>
  <c r="B216" i="1"/>
  <c r="B168" i="1"/>
  <c r="B120" i="1"/>
  <c r="B72" i="1"/>
  <c r="B24" i="1"/>
  <c r="D341" i="1"/>
  <c r="E295" i="1"/>
  <c r="E263" i="1"/>
  <c r="E215" i="1"/>
  <c r="E167" i="1"/>
  <c r="E119" i="1"/>
  <c r="E71" i="1"/>
  <c r="D24" i="1"/>
  <c r="D12" i="1"/>
  <c r="B779" i="1"/>
  <c r="B731" i="1"/>
  <c r="B683" i="1"/>
  <c r="B619" i="1"/>
  <c r="B571" i="1"/>
  <c r="B539" i="1"/>
  <c r="B491" i="1"/>
  <c r="B443" i="1"/>
  <c r="B395" i="1"/>
  <c r="B347" i="1"/>
  <c r="B299" i="1"/>
  <c r="B267" i="1"/>
  <c r="B235" i="1"/>
  <c r="B187" i="1"/>
  <c r="B139" i="1"/>
  <c r="B91" i="1"/>
  <c r="B43" i="1"/>
  <c r="D337" i="1"/>
  <c r="E294" i="1"/>
  <c r="E246" i="1"/>
  <c r="E198" i="1"/>
  <c r="E150" i="1"/>
  <c r="E102" i="1"/>
  <c r="E54" i="1"/>
  <c r="E38" i="1"/>
  <c r="C16" i="1"/>
  <c r="B778" i="1"/>
  <c r="B730" i="1"/>
  <c r="B682" i="1"/>
  <c r="B634" i="1"/>
  <c r="B586" i="1"/>
  <c r="B554" i="1"/>
  <c r="B506" i="1"/>
  <c r="B458" i="1"/>
  <c r="B410" i="1"/>
  <c r="B362" i="1"/>
  <c r="B314" i="1"/>
  <c r="B266" i="1"/>
  <c r="B218" i="1"/>
  <c r="B186" i="1"/>
  <c r="B138" i="1"/>
  <c r="B90" i="1"/>
  <c r="B42" i="1"/>
  <c r="E313" i="1"/>
  <c r="E185" i="1"/>
  <c r="E57" i="1"/>
  <c r="B701" i="1"/>
  <c r="B509" i="1"/>
  <c r="B317" i="1"/>
  <c r="B189" i="1"/>
  <c r="B61" i="1"/>
  <c r="E293" i="1"/>
  <c r="E101" i="1"/>
  <c r="B745" i="1"/>
  <c r="B617" i="1"/>
  <c r="B425" i="1"/>
  <c r="B233" i="1"/>
  <c r="B41" i="1"/>
  <c r="E301" i="1"/>
  <c r="E109" i="1"/>
  <c r="B753" i="1"/>
  <c r="B561" i="1"/>
  <c r="B369" i="1"/>
  <c r="B177" i="1"/>
  <c r="E225" i="1"/>
  <c r="B293" i="1"/>
  <c r="B725" i="1"/>
  <c r="E113" i="1"/>
  <c r="B517" i="1"/>
  <c r="B53" i="1"/>
  <c r="O788" i="1"/>
  <c r="O784" i="1"/>
  <c r="O780" i="1"/>
  <c r="O776" i="1"/>
  <c r="O772" i="1"/>
  <c r="O768" i="1"/>
  <c r="O764" i="1"/>
  <c r="O760" i="1"/>
  <c r="O756" i="1"/>
  <c r="O752" i="1"/>
  <c r="O748" i="1"/>
  <c r="O744" i="1"/>
  <c r="O740" i="1"/>
  <c r="O736" i="1"/>
  <c r="O732" i="1"/>
  <c r="O728" i="1"/>
  <c r="O724" i="1"/>
  <c r="O720" i="1"/>
  <c r="O716" i="1"/>
  <c r="O712" i="1"/>
  <c r="O708" i="1"/>
  <c r="E789" i="1"/>
  <c r="E785" i="1"/>
  <c r="E781" i="1"/>
  <c r="E777" i="1"/>
  <c r="E773" i="1"/>
  <c r="E769" i="1"/>
  <c r="E765" i="1"/>
  <c r="E761" i="1"/>
  <c r="E757" i="1"/>
  <c r="E753" i="1"/>
  <c r="E749" i="1"/>
  <c r="E745" i="1"/>
  <c r="E741" i="1"/>
  <c r="E737" i="1"/>
  <c r="E733" i="1"/>
  <c r="E729" i="1"/>
  <c r="E725" i="1"/>
  <c r="E721" i="1"/>
  <c r="E717" i="1"/>
  <c r="E713" i="1"/>
  <c r="E709" i="1"/>
  <c r="E705" i="1"/>
  <c r="D786" i="1"/>
  <c r="D782" i="1"/>
  <c r="D778" i="1"/>
  <c r="D774" i="1"/>
  <c r="D770" i="1"/>
  <c r="D766" i="1"/>
  <c r="D762" i="1"/>
  <c r="D758" i="1"/>
  <c r="D754" i="1"/>
  <c r="D750" i="1"/>
  <c r="D746" i="1"/>
  <c r="D742" i="1"/>
  <c r="D738" i="1"/>
  <c r="D734" i="1"/>
  <c r="D730" i="1"/>
  <c r="D726" i="1"/>
  <c r="D722" i="1"/>
  <c r="D718" i="1"/>
  <c r="D714" i="1"/>
  <c r="D710" i="1"/>
  <c r="D706" i="1"/>
  <c r="C781" i="1"/>
  <c r="C765" i="1"/>
  <c r="C749" i="1"/>
  <c r="C733" i="1"/>
  <c r="C717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784" i="1"/>
  <c r="C768" i="1"/>
  <c r="C752" i="1"/>
  <c r="C736" i="1"/>
  <c r="C720" i="1"/>
  <c r="C783" i="1"/>
  <c r="C767" i="1"/>
  <c r="C751" i="1"/>
  <c r="C735" i="1"/>
  <c r="C719" i="1"/>
  <c r="E704" i="1"/>
  <c r="E700" i="1"/>
  <c r="E696" i="1"/>
  <c r="E692" i="1"/>
  <c r="E688" i="1"/>
  <c r="E684" i="1"/>
  <c r="E680" i="1"/>
  <c r="E676" i="1"/>
  <c r="E672" i="1"/>
  <c r="E668" i="1"/>
  <c r="E664" i="1"/>
  <c r="E660" i="1"/>
  <c r="E656" i="1"/>
  <c r="E652" i="1"/>
  <c r="E648" i="1"/>
  <c r="E644" i="1"/>
  <c r="C786" i="1"/>
  <c r="C722" i="1"/>
  <c r="O699" i="1"/>
  <c r="O691" i="1"/>
  <c r="O683" i="1"/>
  <c r="O675" i="1"/>
  <c r="O667" i="1"/>
  <c r="O659" i="1"/>
  <c r="O651" i="1"/>
  <c r="O643" i="1"/>
  <c r="E638" i="1"/>
  <c r="E634" i="1"/>
  <c r="E630" i="1"/>
  <c r="E626" i="1"/>
  <c r="E622" i="1"/>
  <c r="E618" i="1"/>
  <c r="E614" i="1"/>
  <c r="E610" i="1"/>
  <c r="E606" i="1"/>
  <c r="E602" i="1"/>
  <c r="E598" i="1"/>
  <c r="E594" i="1"/>
  <c r="C750" i="1"/>
  <c r="D703" i="1"/>
  <c r="D695" i="1"/>
  <c r="D687" i="1"/>
  <c r="D679" i="1"/>
  <c r="D671" i="1"/>
  <c r="D663" i="1"/>
  <c r="D655" i="1"/>
  <c r="D647" i="1"/>
  <c r="D640" i="1"/>
  <c r="D636" i="1"/>
  <c r="D632" i="1"/>
  <c r="D628" i="1"/>
  <c r="D624" i="1"/>
  <c r="D620" i="1"/>
  <c r="C762" i="1"/>
  <c r="O704" i="1"/>
  <c r="O696" i="1"/>
  <c r="O688" i="1"/>
  <c r="O680" i="1"/>
  <c r="O672" i="1"/>
  <c r="O664" i="1"/>
  <c r="O656" i="1"/>
  <c r="O648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774" i="1"/>
  <c r="D682" i="1"/>
  <c r="D650" i="1"/>
  <c r="O629" i="1"/>
  <c r="O615" i="1"/>
  <c r="O607" i="1"/>
  <c r="O599" i="1"/>
  <c r="E592" i="1"/>
  <c r="E588" i="1"/>
  <c r="E584" i="1"/>
  <c r="E580" i="1"/>
  <c r="E576" i="1"/>
  <c r="E572" i="1"/>
  <c r="E568" i="1"/>
  <c r="E564" i="1"/>
  <c r="E560" i="1"/>
  <c r="E556" i="1"/>
  <c r="E552" i="1"/>
  <c r="E548" i="1"/>
  <c r="E544" i="1"/>
  <c r="E540" i="1"/>
  <c r="E536" i="1"/>
  <c r="E532" i="1"/>
  <c r="E528" i="1"/>
  <c r="E524" i="1"/>
  <c r="E520" i="1"/>
  <c r="E516" i="1"/>
  <c r="E512" i="1"/>
  <c r="E508" i="1"/>
  <c r="E504" i="1"/>
  <c r="E500" i="1"/>
  <c r="E496" i="1"/>
  <c r="E492" i="1"/>
  <c r="E488" i="1"/>
  <c r="E484" i="1"/>
  <c r="E480" i="1"/>
  <c r="E476" i="1"/>
  <c r="E472" i="1"/>
  <c r="E468" i="1"/>
  <c r="E464" i="1"/>
  <c r="E460" i="1"/>
  <c r="E456" i="1"/>
  <c r="E452" i="1"/>
  <c r="D696" i="1"/>
  <c r="D664" i="1"/>
  <c r="O636" i="1"/>
  <c r="O620" i="1"/>
  <c r="D611" i="1"/>
  <c r="D603" i="1"/>
  <c r="D595" i="1"/>
  <c r="D590" i="1"/>
  <c r="D586" i="1"/>
  <c r="D582" i="1"/>
  <c r="D578" i="1"/>
  <c r="D574" i="1"/>
  <c r="D570" i="1"/>
  <c r="D566" i="1"/>
  <c r="D562" i="1"/>
  <c r="D558" i="1"/>
  <c r="D554" i="1"/>
  <c r="D550" i="1"/>
  <c r="D546" i="1"/>
  <c r="D542" i="1"/>
  <c r="D538" i="1"/>
  <c r="D534" i="1"/>
  <c r="D530" i="1"/>
  <c r="D526" i="1"/>
  <c r="D522" i="1"/>
  <c r="D518" i="1"/>
  <c r="D514" i="1"/>
  <c r="D510" i="1"/>
  <c r="D506" i="1"/>
  <c r="D502" i="1"/>
  <c r="D498" i="1"/>
  <c r="D494" i="1"/>
  <c r="D490" i="1"/>
  <c r="D486" i="1"/>
  <c r="D482" i="1"/>
  <c r="D478" i="1"/>
  <c r="D474" i="1"/>
  <c r="D470" i="1"/>
  <c r="D466" i="1"/>
  <c r="D462" i="1"/>
  <c r="D458" i="1"/>
  <c r="D454" i="1"/>
  <c r="C742" i="1"/>
  <c r="D678" i="1"/>
  <c r="D646" i="1"/>
  <c r="O627" i="1"/>
  <c r="O614" i="1"/>
  <c r="O606" i="1"/>
  <c r="O598" i="1"/>
  <c r="C592" i="1"/>
  <c r="C588" i="1"/>
  <c r="C584" i="1"/>
  <c r="C580" i="1"/>
  <c r="C576" i="1"/>
  <c r="C572" i="1"/>
  <c r="C568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D644" i="1"/>
  <c r="D598" i="1"/>
  <c r="O579" i="1"/>
  <c r="O563" i="1"/>
  <c r="O547" i="1"/>
  <c r="O531" i="1"/>
  <c r="O515" i="1"/>
  <c r="O499" i="1"/>
  <c r="O483" i="1"/>
  <c r="O467" i="1"/>
  <c r="O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3" i="1"/>
  <c r="C379" i="1"/>
  <c r="C37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O622" i="1"/>
  <c r="O590" i="1"/>
  <c r="O574" i="1"/>
  <c r="O558" i="1"/>
  <c r="O542" i="1"/>
  <c r="O526" i="1"/>
  <c r="O510" i="1"/>
  <c r="O494" i="1"/>
  <c r="O478" i="1"/>
  <c r="O462" i="1"/>
  <c r="O449" i="1"/>
  <c r="O445" i="1"/>
  <c r="O441" i="1"/>
  <c r="O437" i="1"/>
  <c r="O433" i="1"/>
  <c r="O429" i="1"/>
  <c r="O425" i="1"/>
  <c r="O421" i="1"/>
  <c r="O417" i="1"/>
  <c r="O413" i="1"/>
  <c r="O409" i="1"/>
  <c r="O405" i="1"/>
  <c r="O401" i="1"/>
  <c r="O397" i="1"/>
  <c r="O393" i="1"/>
  <c r="O389" i="1"/>
  <c r="O385" i="1"/>
  <c r="O381" i="1"/>
  <c r="O377" i="1"/>
  <c r="O373" i="1"/>
  <c r="O369" i="1"/>
  <c r="O365" i="1"/>
  <c r="O361" i="1"/>
  <c r="O357" i="1"/>
  <c r="O353" i="1"/>
  <c r="O349" i="1"/>
  <c r="O345" i="1"/>
  <c r="O341" i="1"/>
  <c r="O337" i="1"/>
  <c r="O333" i="1"/>
  <c r="O329" i="1"/>
  <c r="O325" i="1"/>
  <c r="D660" i="1"/>
  <c r="D602" i="1"/>
  <c r="O581" i="1"/>
  <c r="O565" i="1"/>
  <c r="O549" i="1"/>
  <c r="O533" i="1"/>
  <c r="O517" i="1"/>
  <c r="O501" i="1"/>
  <c r="O485" i="1"/>
  <c r="O469" i="1"/>
  <c r="O453" i="1"/>
  <c r="E447" i="1"/>
  <c r="E443" i="1"/>
  <c r="E439" i="1"/>
  <c r="E435" i="1"/>
  <c r="E431" i="1"/>
  <c r="E427" i="1"/>
  <c r="E423" i="1"/>
  <c r="E419" i="1"/>
  <c r="E415" i="1"/>
  <c r="E411" i="1"/>
  <c r="E407" i="1"/>
  <c r="E403" i="1"/>
  <c r="E399" i="1"/>
  <c r="E395" i="1"/>
  <c r="E391" i="1"/>
  <c r="E387" i="1"/>
  <c r="E383" i="1"/>
  <c r="E379" i="1"/>
  <c r="E375" i="1"/>
  <c r="E37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O568" i="1"/>
  <c r="O504" i="1"/>
  <c r="D448" i="1"/>
  <c r="D432" i="1"/>
  <c r="D416" i="1"/>
  <c r="D400" i="1"/>
  <c r="D384" i="1"/>
  <c r="D368" i="1"/>
  <c r="D352" i="1"/>
  <c r="D336" i="1"/>
  <c r="D322" i="1"/>
  <c r="D318" i="1"/>
  <c r="D314" i="1"/>
  <c r="D310" i="1"/>
  <c r="D306" i="1"/>
  <c r="D302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O580" i="1"/>
  <c r="O516" i="1"/>
  <c r="O452" i="1"/>
  <c r="D435" i="1"/>
  <c r="D419" i="1"/>
  <c r="D403" i="1"/>
  <c r="D387" i="1"/>
  <c r="D371" i="1"/>
  <c r="D355" i="1"/>
  <c r="D339" i="1"/>
  <c r="D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O592" i="1"/>
  <c r="O528" i="1"/>
  <c r="O464" i="1"/>
  <c r="D438" i="1"/>
  <c r="D422" i="1"/>
  <c r="D406" i="1"/>
  <c r="D390" i="1"/>
  <c r="D374" i="1"/>
  <c r="D358" i="1"/>
  <c r="D342" i="1"/>
  <c r="D326" i="1"/>
  <c r="O319" i="1"/>
  <c r="O315" i="1"/>
  <c r="O311" i="1"/>
  <c r="O307" i="1"/>
  <c r="O303" i="1"/>
  <c r="O299" i="1"/>
  <c r="O295" i="1"/>
  <c r="O291" i="1"/>
  <c r="O287" i="1"/>
  <c r="O283" i="1"/>
  <c r="O279" i="1"/>
  <c r="O275" i="1"/>
  <c r="O271" i="1"/>
  <c r="O267" i="1"/>
  <c r="O263" i="1"/>
  <c r="O259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27" i="1"/>
  <c r="O123" i="1"/>
  <c r="O119" i="1"/>
  <c r="O115" i="1"/>
  <c r="O111" i="1"/>
  <c r="O107" i="1"/>
  <c r="O103" i="1"/>
  <c r="O99" i="1"/>
  <c r="O95" i="1"/>
  <c r="O91" i="1"/>
  <c r="O87" i="1"/>
  <c r="O83" i="1"/>
  <c r="O79" i="1"/>
  <c r="O75" i="1"/>
  <c r="O71" i="1"/>
  <c r="O67" i="1"/>
  <c r="O63" i="1"/>
  <c r="O59" i="1"/>
  <c r="O55" i="1"/>
  <c r="O51" i="1"/>
  <c r="O47" i="1"/>
  <c r="O43" i="1"/>
  <c r="O39" i="1"/>
  <c r="O35" i="1"/>
  <c r="O31" i="1"/>
  <c r="O27" i="1"/>
  <c r="D616" i="1"/>
  <c r="D425" i="1"/>
  <c r="D361" i="1"/>
  <c r="E316" i="1"/>
  <c r="E300" i="1"/>
  <c r="E284" i="1"/>
  <c r="E268" i="1"/>
  <c r="E252" i="1"/>
  <c r="E236" i="1"/>
  <c r="E220" i="1"/>
  <c r="E204" i="1"/>
  <c r="E188" i="1"/>
  <c r="E172" i="1"/>
  <c r="E156" i="1"/>
  <c r="E140" i="1"/>
  <c r="E124" i="1"/>
  <c r="E108" i="1"/>
  <c r="E92" i="1"/>
  <c r="E76" i="1"/>
  <c r="E60" i="1"/>
  <c r="E44" i="1"/>
  <c r="E28" i="1"/>
  <c r="E21" i="1"/>
  <c r="E17" i="1"/>
  <c r="E13" i="1"/>
  <c r="E9" i="1"/>
  <c r="B784" i="1"/>
  <c r="B768" i="1"/>
  <c r="B752" i="1"/>
  <c r="B736" i="1"/>
  <c r="B720" i="1"/>
  <c r="B704" i="1"/>
  <c r="B688" i="1"/>
  <c r="B672" i="1"/>
  <c r="B656" i="1"/>
  <c r="B640" i="1"/>
  <c r="B624" i="1"/>
  <c r="B608" i="1"/>
  <c r="B592" i="1"/>
  <c r="B576" i="1"/>
  <c r="B560" i="1"/>
  <c r="B544" i="1"/>
  <c r="B528" i="1"/>
  <c r="B512" i="1"/>
  <c r="B496" i="1"/>
  <c r="B480" i="1"/>
  <c r="B464" i="1"/>
  <c r="B448" i="1"/>
  <c r="B432" i="1"/>
  <c r="B416" i="1"/>
  <c r="B400" i="1"/>
  <c r="B384" i="1"/>
  <c r="B368" i="1"/>
  <c r="B352" i="1"/>
  <c r="B336" i="1"/>
  <c r="B320" i="1"/>
  <c r="B304" i="1"/>
  <c r="B288" i="1"/>
  <c r="B272" i="1"/>
  <c r="B256" i="1"/>
  <c r="B240" i="1"/>
  <c r="B224" i="1"/>
  <c r="B208" i="1"/>
  <c r="B192" i="1"/>
  <c r="B176" i="1"/>
  <c r="B160" i="1"/>
  <c r="B144" i="1"/>
  <c r="B128" i="1"/>
  <c r="B112" i="1"/>
  <c r="B96" i="1"/>
  <c r="B80" i="1"/>
  <c r="B64" i="1"/>
  <c r="B48" i="1"/>
  <c r="B32" i="1"/>
  <c r="B16" i="1"/>
  <c r="D437" i="1"/>
  <c r="D373" i="1"/>
  <c r="E319" i="1"/>
  <c r="E303" i="1"/>
  <c r="E287" i="1"/>
  <c r="E271" i="1"/>
  <c r="E255" i="1"/>
  <c r="E239" i="1"/>
  <c r="E223" i="1"/>
  <c r="E207" i="1"/>
  <c r="E191" i="1"/>
  <c r="E175" i="1"/>
  <c r="E159" i="1"/>
  <c r="E143" i="1"/>
  <c r="E127" i="1"/>
  <c r="E111" i="1"/>
  <c r="E95" i="1"/>
  <c r="E79" i="1"/>
  <c r="E63" i="1"/>
  <c r="E47" i="1"/>
  <c r="E31" i="1"/>
  <c r="D22" i="1"/>
  <c r="D18" i="1"/>
  <c r="D14" i="1"/>
  <c r="D10" i="1"/>
  <c r="B787" i="1"/>
  <c r="B771" i="1"/>
  <c r="B755" i="1"/>
  <c r="B739" i="1"/>
  <c r="B723" i="1"/>
  <c r="B707" i="1"/>
  <c r="B691" i="1"/>
  <c r="B675" i="1"/>
  <c r="B659" i="1"/>
  <c r="B643" i="1"/>
  <c r="B627" i="1"/>
  <c r="B611" i="1"/>
  <c r="B595" i="1"/>
  <c r="B579" i="1"/>
  <c r="B563" i="1"/>
  <c r="B547" i="1"/>
  <c r="B531" i="1"/>
  <c r="B515" i="1"/>
  <c r="B499" i="1"/>
  <c r="B483" i="1"/>
  <c r="B467" i="1"/>
  <c r="B451" i="1"/>
  <c r="B435" i="1"/>
  <c r="B419" i="1"/>
  <c r="B403" i="1"/>
  <c r="B387" i="1"/>
  <c r="B371" i="1"/>
  <c r="B355" i="1"/>
  <c r="B339" i="1"/>
  <c r="B323" i="1"/>
  <c r="B307" i="1"/>
  <c r="B291" i="1"/>
  <c r="B275" i="1"/>
  <c r="B259" i="1"/>
  <c r="B243" i="1"/>
  <c r="B227" i="1"/>
  <c r="B211" i="1"/>
  <c r="B195" i="1"/>
  <c r="B179" i="1"/>
  <c r="B163" i="1"/>
  <c r="B147" i="1"/>
  <c r="B131" i="1"/>
  <c r="B115" i="1"/>
  <c r="B99" i="1"/>
  <c r="B83" i="1"/>
  <c r="B67" i="1"/>
  <c r="B51" i="1"/>
  <c r="B35" i="1"/>
  <c r="B19" i="1"/>
  <c r="D433" i="1"/>
  <c r="D369" i="1"/>
  <c r="E318" i="1"/>
  <c r="E302" i="1"/>
  <c r="E286" i="1"/>
  <c r="E270" i="1"/>
  <c r="E254" i="1"/>
  <c r="E238" i="1"/>
  <c r="E222" i="1"/>
  <c r="E206" i="1"/>
  <c r="E190" i="1"/>
  <c r="E174" i="1"/>
  <c r="E158" i="1"/>
  <c r="E142" i="1"/>
  <c r="E126" i="1"/>
  <c r="E110" i="1"/>
  <c r="E94" i="1"/>
  <c r="E78" i="1"/>
  <c r="E62" i="1"/>
  <c r="E46" i="1"/>
  <c r="E30" i="1"/>
  <c r="C22" i="1"/>
  <c r="C18" i="1"/>
  <c r="C14" i="1"/>
  <c r="C10" i="1"/>
  <c r="B786" i="1"/>
  <c r="B770" i="1"/>
  <c r="B754" i="1"/>
  <c r="B738" i="1"/>
  <c r="B722" i="1"/>
  <c r="B706" i="1"/>
  <c r="B690" i="1"/>
  <c r="B674" i="1"/>
  <c r="B658" i="1"/>
  <c r="B642" i="1"/>
  <c r="B626" i="1"/>
  <c r="B610" i="1"/>
  <c r="B594" i="1"/>
  <c r="B578" i="1"/>
  <c r="B562" i="1"/>
  <c r="B546" i="1"/>
  <c r="B530" i="1"/>
  <c r="B514" i="1"/>
  <c r="B498" i="1"/>
  <c r="B482" i="1"/>
  <c r="B466" i="1"/>
  <c r="B450" i="1"/>
  <c r="B434" i="1"/>
  <c r="B418" i="1"/>
  <c r="B402" i="1"/>
  <c r="B386" i="1"/>
  <c r="B370" i="1"/>
  <c r="B354" i="1"/>
  <c r="B338" i="1"/>
  <c r="B322" i="1"/>
  <c r="B306" i="1"/>
  <c r="B290" i="1"/>
  <c r="B274" i="1"/>
  <c r="B258" i="1"/>
  <c r="B242" i="1"/>
  <c r="B226" i="1"/>
  <c r="B210" i="1"/>
  <c r="B194" i="1"/>
  <c r="B178" i="1"/>
  <c r="B162" i="1"/>
  <c r="B146" i="1"/>
  <c r="B130" i="1"/>
  <c r="B114" i="1"/>
  <c r="B98" i="1"/>
  <c r="B82" i="1"/>
  <c r="B66" i="1"/>
  <c r="B50" i="1"/>
  <c r="B34" i="1"/>
  <c r="B18" i="1"/>
  <c r="D413" i="1"/>
  <c r="E281" i="1"/>
  <c r="E217" i="1"/>
  <c r="E153" i="1"/>
  <c r="E89" i="1"/>
  <c r="E25" i="1"/>
  <c r="O8" i="1"/>
  <c r="B733" i="1"/>
  <c r="B669" i="1"/>
  <c r="B605" i="1"/>
  <c r="B541" i="1"/>
  <c r="B477" i="1"/>
  <c r="B413" i="1"/>
  <c r="B349" i="1"/>
  <c r="B285" i="1"/>
  <c r="B221" i="1"/>
  <c r="B157" i="1"/>
  <c r="B93" i="1"/>
  <c r="B29" i="1"/>
  <c r="D333" i="1"/>
  <c r="E261" i="1"/>
  <c r="E197" i="1"/>
  <c r="E133" i="1"/>
  <c r="E69" i="1"/>
  <c r="O19" i="1"/>
  <c r="B777" i="1"/>
  <c r="B713" i="1"/>
  <c r="B649" i="1"/>
  <c r="B585" i="1"/>
  <c r="B521" i="1"/>
  <c r="B457" i="1"/>
  <c r="B393" i="1"/>
  <c r="B329" i="1"/>
  <c r="B265" i="1"/>
  <c r="B201" i="1"/>
  <c r="B137" i="1"/>
  <c r="B73" i="1"/>
  <c r="B9" i="1"/>
  <c r="D365" i="1"/>
  <c r="E269" i="1"/>
  <c r="E205" i="1"/>
  <c r="E141" i="1"/>
  <c r="E77" i="1"/>
  <c r="O21" i="1"/>
  <c r="B785" i="1"/>
  <c r="B721" i="1"/>
  <c r="B657" i="1"/>
  <c r="B593" i="1"/>
  <c r="B529" i="1"/>
  <c r="B465" i="1"/>
  <c r="B401" i="1"/>
  <c r="B337" i="1"/>
  <c r="B273" i="1"/>
  <c r="B209" i="1"/>
  <c r="B145" i="1"/>
  <c r="B81" i="1"/>
  <c r="B17" i="1"/>
  <c r="D445" i="1"/>
  <c r="E97" i="1"/>
  <c r="B677" i="1"/>
  <c r="B421" i="1"/>
  <c r="B165" i="1"/>
  <c r="B693" i="1"/>
  <c r="E273" i="1"/>
  <c r="O22" i="1"/>
  <c r="B597" i="1"/>
  <c r="B341" i="1"/>
  <c r="B85" i="1"/>
  <c r="B565" i="1"/>
  <c r="E321" i="1"/>
  <c r="E65" i="1"/>
  <c r="B645" i="1"/>
  <c r="B389" i="1"/>
  <c r="B133" i="1"/>
  <c r="B437" i="1"/>
  <c r="O786" i="1"/>
  <c r="O770" i="1"/>
  <c r="O762" i="1"/>
  <c r="O754" i="1"/>
  <c r="O742" i="1"/>
  <c r="O730" i="1"/>
  <c r="O718" i="1"/>
  <c r="E787" i="1"/>
  <c r="E775" i="1"/>
  <c r="E763" i="1"/>
  <c r="E755" i="1"/>
  <c r="E743" i="1"/>
  <c r="E731" i="1"/>
  <c r="E719" i="1"/>
  <c r="E707" i="1"/>
  <c r="D784" i="1"/>
  <c r="D768" i="1"/>
  <c r="D756" i="1"/>
  <c r="D744" i="1"/>
  <c r="D732" i="1"/>
  <c r="D720" i="1"/>
  <c r="D708" i="1"/>
  <c r="C757" i="1"/>
  <c r="C709" i="1"/>
  <c r="C698" i="1"/>
  <c r="C682" i="1"/>
  <c r="C670" i="1"/>
  <c r="C658" i="1"/>
  <c r="C650" i="1"/>
  <c r="C776" i="1"/>
  <c r="C728" i="1"/>
  <c r="C775" i="1"/>
  <c r="C727" i="1"/>
  <c r="E698" i="1"/>
  <c r="E686" i="1"/>
  <c r="E670" i="1"/>
  <c r="E658" i="1"/>
  <c r="E646" i="1"/>
  <c r="O703" i="1"/>
  <c r="O679" i="1"/>
  <c r="O655" i="1"/>
  <c r="E636" i="1"/>
  <c r="E624" i="1"/>
  <c r="E612" i="1"/>
  <c r="E600" i="1"/>
  <c r="C718" i="1"/>
  <c r="D683" i="1"/>
  <c r="D651" i="1"/>
  <c r="D634" i="1"/>
  <c r="D622" i="1"/>
  <c r="O700" i="1"/>
  <c r="O676" i="1"/>
  <c r="O652" i="1"/>
  <c r="C635" i="1"/>
  <c r="C623" i="1"/>
  <c r="C611" i="1"/>
  <c r="C599" i="1"/>
  <c r="D666" i="1"/>
  <c r="O611" i="1"/>
  <c r="E590" i="1"/>
  <c r="E582" i="1"/>
  <c r="E570" i="1"/>
  <c r="E558" i="1"/>
  <c r="E546" i="1"/>
  <c r="E534" i="1"/>
  <c r="E522" i="1"/>
  <c r="E510" i="1"/>
  <c r="E498" i="1"/>
  <c r="E482" i="1"/>
  <c r="E470" i="1"/>
  <c r="E458" i="1"/>
  <c r="D680" i="1"/>
  <c r="D615" i="1"/>
  <c r="D592" i="1"/>
  <c r="D584" i="1"/>
  <c r="D572" i="1"/>
  <c r="D564" i="1"/>
  <c r="D552" i="1"/>
  <c r="D536" i="1"/>
  <c r="D524" i="1"/>
  <c r="D516" i="1"/>
  <c r="D504" i="1"/>
  <c r="D488" i="1"/>
  <c r="D476" i="1"/>
  <c r="D464" i="1"/>
  <c r="D452" i="1"/>
  <c r="O635" i="1"/>
  <c r="O602" i="1"/>
  <c r="C586" i="1"/>
  <c r="C570" i="1"/>
  <c r="C558" i="1"/>
  <c r="C546" i="1"/>
  <c r="C534" i="1"/>
  <c r="C522" i="1"/>
  <c r="C510" i="1"/>
  <c r="C498" i="1"/>
  <c r="C486" i="1"/>
  <c r="C474" i="1"/>
  <c r="C462" i="1"/>
  <c r="C726" i="1"/>
  <c r="O571" i="1"/>
  <c r="O523" i="1"/>
  <c r="O491" i="1"/>
  <c r="C441" i="1"/>
  <c r="C429" i="1"/>
  <c r="C417" i="1"/>
  <c r="C409" i="1"/>
  <c r="C397" i="1"/>
  <c r="C385" i="1"/>
  <c r="C373" i="1"/>
  <c r="C361" i="1"/>
  <c r="C349" i="1"/>
  <c r="C337" i="1"/>
  <c r="C325" i="1"/>
  <c r="O582" i="1"/>
  <c r="O518" i="1"/>
  <c r="O470" i="1"/>
  <c r="O447" i="1"/>
  <c r="O435" i="1"/>
  <c r="O423" i="1"/>
  <c r="O411" i="1"/>
  <c r="O399" i="1"/>
  <c r="O387" i="1"/>
  <c r="O371" i="1"/>
  <c r="O359" i="1"/>
  <c r="O347" i="1"/>
  <c r="O335" i="1"/>
  <c r="O323" i="1"/>
  <c r="O573" i="1"/>
  <c r="O525" i="1"/>
  <c r="O477" i="1"/>
  <c r="E445" i="1"/>
  <c r="E433" i="1"/>
  <c r="E421" i="1"/>
  <c r="E409" i="1"/>
  <c r="E397" i="1"/>
  <c r="E385" i="1"/>
  <c r="E373" i="1"/>
  <c r="E357" i="1"/>
  <c r="E345" i="1"/>
  <c r="E337" i="1"/>
  <c r="E325" i="1"/>
  <c r="O472" i="1"/>
  <c r="D408" i="1"/>
  <c r="D360" i="1"/>
  <c r="D320" i="1"/>
  <c r="D308" i="1"/>
  <c r="D296" i="1"/>
  <c r="D284" i="1"/>
  <c r="D272" i="1"/>
  <c r="D260" i="1"/>
  <c r="D252" i="1"/>
  <c r="D240" i="1"/>
  <c r="D228" i="1"/>
  <c r="D216" i="1"/>
  <c r="D204" i="1"/>
  <c r="D192" i="1"/>
  <c r="D180" i="1"/>
  <c r="D168" i="1"/>
  <c r="D156" i="1"/>
  <c r="D148" i="1"/>
  <c r="D136" i="1"/>
  <c r="D124" i="1"/>
  <c r="D112" i="1"/>
  <c r="D104" i="1"/>
  <c r="D92" i="1"/>
  <c r="D80" i="1"/>
  <c r="D68" i="1"/>
  <c r="D56" i="1"/>
  <c r="D48" i="1"/>
  <c r="D36" i="1"/>
  <c r="D652" i="1"/>
  <c r="D443" i="1"/>
  <c r="D395" i="1"/>
  <c r="D347" i="1"/>
  <c r="C317" i="1"/>
  <c r="C305" i="1"/>
  <c r="C293" i="1"/>
  <c r="C277" i="1"/>
  <c r="C265" i="1"/>
  <c r="C253" i="1"/>
  <c r="C241" i="1"/>
  <c r="C229" i="1"/>
  <c r="C217" i="1"/>
  <c r="C205" i="1"/>
  <c r="C193" i="1"/>
  <c r="C181" i="1"/>
  <c r="C169" i="1"/>
  <c r="C157" i="1"/>
  <c r="C145" i="1"/>
  <c r="C129" i="1"/>
  <c r="C117" i="1"/>
  <c r="C105" i="1"/>
  <c r="C93" i="1"/>
  <c r="C81" i="1"/>
  <c r="C69" i="1"/>
  <c r="C57" i="1"/>
  <c r="C45" i="1"/>
  <c r="C33" i="1"/>
  <c r="C29" i="1"/>
  <c r="O496" i="1"/>
  <c r="D414" i="1"/>
  <c r="D366" i="1"/>
  <c r="O317" i="1"/>
  <c r="O305" i="1"/>
  <c r="O293" i="1"/>
  <c r="O281" i="1"/>
  <c r="O269" i="1"/>
  <c r="O257" i="1"/>
  <c r="O245" i="1"/>
  <c r="O233" i="1"/>
  <c r="O221" i="1"/>
  <c r="O209" i="1"/>
  <c r="O201" i="1"/>
  <c r="O189" i="1"/>
  <c r="O181" i="1"/>
  <c r="O169" i="1"/>
  <c r="O157" i="1"/>
  <c r="O145" i="1"/>
  <c r="O133" i="1"/>
  <c r="O121" i="1"/>
  <c r="O109" i="1"/>
  <c r="O97" i="1"/>
  <c r="O85" i="1"/>
  <c r="O73" i="1"/>
  <c r="O65" i="1"/>
  <c r="O49" i="1"/>
  <c r="O41" i="1"/>
  <c r="O33" i="1"/>
  <c r="O476" i="1"/>
  <c r="E308" i="1"/>
  <c r="E260" i="1"/>
  <c r="E212" i="1"/>
  <c r="E148" i="1"/>
  <c r="E100" i="1"/>
  <c r="E52" i="1"/>
  <c r="E19" i="1"/>
  <c r="E7" i="1"/>
  <c r="B744" i="1"/>
  <c r="B696" i="1"/>
  <c r="B648" i="1"/>
  <c r="B600" i="1"/>
  <c r="B552" i="1"/>
  <c r="B520" i="1"/>
  <c r="B472" i="1"/>
  <c r="B424" i="1"/>
  <c r="B376" i="1"/>
  <c r="B328" i="1"/>
  <c r="B280" i="1"/>
  <c r="B232" i="1"/>
  <c r="B200" i="1"/>
  <c r="B152" i="1"/>
  <c r="B104" i="1"/>
  <c r="B56" i="1"/>
  <c r="B8" i="1"/>
  <c r="D405" i="1"/>
  <c r="E279" i="1"/>
  <c r="E247" i="1"/>
  <c r="E199" i="1"/>
  <c r="E151" i="1"/>
  <c r="E103" i="1"/>
  <c r="E55" i="1"/>
  <c r="D20" i="1"/>
  <c r="D8" i="1"/>
  <c r="B747" i="1"/>
  <c r="B699" i="1"/>
  <c r="B651" i="1"/>
  <c r="B603" i="1"/>
  <c r="B555" i="1"/>
  <c r="B507" i="1"/>
  <c r="B459" i="1"/>
  <c r="B411" i="1"/>
  <c r="B363" i="1"/>
  <c r="B315" i="1"/>
  <c r="B283" i="1"/>
  <c r="B219" i="1"/>
  <c r="B171" i="1"/>
  <c r="B123" i="1"/>
  <c r="B75" i="1"/>
  <c r="B27" i="1"/>
  <c r="O508" i="1"/>
  <c r="E310" i="1"/>
  <c r="E262" i="1"/>
  <c r="E214" i="1"/>
  <c r="E166" i="1"/>
  <c r="E118" i="1"/>
  <c r="E70" i="1"/>
  <c r="C20" i="1"/>
  <c r="C12" i="1"/>
  <c r="B762" i="1"/>
  <c r="B714" i="1"/>
  <c r="B666" i="1"/>
  <c r="B618" i="1"/>
  <c r="B570" i="1"/>
  <c r="B522" i="1"/>
  <c r="B490" i="1"/>
  <c r="B442" i="1"/>
  <c r="B394" i="1"/>
  <c r="B346" i="1"/>
  <c r="B298" i="1"/>
  <c r="B250" i="1"/>
  <c r="B202" i="1"/>
  <c r="B154" i="1"/>
  <c r="B106" i="1"/>
  <c r="B58" i="1"/>
  <c r="B10" i="1"/>
  <c r="E121" i="1"/>
  <c r="B765" i="1"/>
  <c r="B573" i="1"/>
  <c r="B381" i="1"/>
  <c r="B125" i="1"/>
  <c r="O492" i="1"/>
  <c r="E229" i="1"/>
  <c r="E37" i="1"/>
  <c r="B681" i="1"/>
  <c r="B489" i="1"/>
  <c r="B297" i="1"/>
  <c r="B105" i="1"/>
  <c r="E173" i="1"/>
  <c r="E45" i="1"/>
  <c r="B689" i="1"/>
  <c r="B497" i="1"/>
  <c r="B305" i="1"/>
  <c r="B113" i="1"/>
  <c r="O10" i="1"/>
  <c r="B37" i="1"/>
  <c r="B373" i="1"/>
  <c r="E145" i="1"/>
  <c r="B213" i="1"/>
  <c r="E193" i="1"/>
  <c r="B261" i="1"/>
  <c r="O14" i="1"/>
  <c r="O787" i="1"/>
  <c r="O783" i="1"/>
  <c r="O779" i="1"/>
  <c r="O775" i="1"/>
  <c r="O771" i="1"/>
  <c r="O767" i="1"/>
  <c r="O763" i="1"/>
  <c r="O759" i="1"/>
  <c r="O755" i="1"/>
  <c r="O751" i="1"/>
  <c r="O747" i="1"/>
  <c r="O743" i="1"/>
  <c r="O739" i="1"/>
  <c r="O735" i="1"/>
  <c r="O731" i="1"/>
  <c r="O727" i="1"/>
  <c r="O723" i="1"/>
  <c r="O719" i="1"/>
  <c r="O715" i="1"/>
  <c r="O711" i="1"/>
  <c r="O707" i="1"/>
  <c r="E788" i="1"/>
  <c r="E784" i="1"/>
  <c r="E780" i="1"/>
  <c r="E776" i="1"/>
  <c r="E772" i="1"/>
  <c r="E768" i="1"/>
  <c r="E764" i="1"/>
  <c r="E760" i="1"/>
  <c r="E756" i="1"/>
  <c r="E752" i="1"/>
  <c r="E748" i="1"/>
  <c r="E744" i="1"/>
  <c r="E740" i="1"/>
  <c r="E736" i="1"/>
  <c r="E732" i="1"/>
  <c r="E728" i="1"/>
  <c r="E724" i="1"/>
  <c r="E720" i="1"/>
  <c r="E716" i="1"/>
  <c r="E712" i="1"/>
  <c r="E708" i="1"/>
  <c r="D789" i="1"/>
  <c r="D785" i="1"/>
  <c r="D781" i="1"/>
  <c r="D777" i="1"/>
  <c r="D773" i="1"/>
  <c r="D769" i="1"/>
  <c r="D765" i="1"/>
  <c r="D761" i="1"/>
  <c r="D757" i="1"/>
  <c r="D753" i="1"/>
  <c r="D749" i="1"/>
  <c r="D745" i="1"/>
  <c r="D741" i="1"/>
  <c r="D737" i="1"/>
  <c r="D733" i="1"/>
  <c r="D729" i="1"/>
  <c r="D725" i="1"/>
  <c r="D721" i="1"/>
  <c r="D717" i="1"/>
  <c r="D713" i="1"/>
  <c r="D709" i="1"/>
  <c r="D705" i="1"/>
  <c r="C777" i="1"/>
  <c r="C761" i="1"/>
  <c r="C745" i="1"/>
  <c r="C729" i="1"/>
  <c r="C713" i="1"/>
  <c r="C703" i="1"/>
  <c r="C699" i="1"/>
  <c r="C695" i="1"/>
  <c r="C691" i="1"/>
  <c r="C687" i="1"/>
  <c r="C683" i="1"/>
  <c r="C679" i="1"/>
  <c r="C675" i="1"/>
  <c r="C671" i="1"/>
  <c r="C667" i="1"/>
  <c r="C663" i="1"/>
  <c r="C659" i="1"/>
  <c r="C655" i="1"/>
  <c r="C651" i="1"/>
  <c r="C647" i="1"/>
  <c r="C643" i="1"/>
  <c r="C780" i="1"/>
  <c r="C764" i="1"/>
  <c r="C748" i="1"/>
  <c r="C732" i="1"/>
  <c r="C716" i="1"/>
  <c r="C779" i="1"/>
  <c r="C763" i="1"/>
  <c r="C747" i="1"/>
  <c r="C731" i="1"/>
  <c r="C715" i="1"/>
  <c r="E703" i="1"/>
  <c r="E699" i="1"/>
  <c r="E695" i="1"/>
  <c r="E691" i="1"/>
  <c r="E687" i="1"/>
  <c r="E683" i="1"/>
  <c r="E679" i="1"/>
  <c r="E675" i="1"/>
  <c r="E671" i="1"/>
  <c r="E667" i="1"/>
  <c r="E663" i="1"/>
  <c r="E659" i="1"/>
  <c r="E655" i="1"/>
  <c r="E651" i="1"/>
  <c r="E647" i="1"/>
  <c r="E643" i="1"/>
  <c r="C770" i="1"/>
  <c r="C708" i="1"/>
  <c r="O697" i="1"/>
  <c r="O689" i="1"/>
  <c r="O681" i="1"/>
  <c r="O673" i="1"/>
  <c r="O665" i="1"/>
  <c r="O657" i="1"/>
  <c r="O649" i="1"/>
  <c r="O641" i="1"/>
  <c r="E637" i="1"/>
  <c r="E633" i="1"/>
  <c r="E629" i="1"/>
  <c r="E625" i="1"/>
  <c r="E621" i="1"/>
  <c r="E617" i="1"/>
  <c r="E613" i="1"/>
  <c r="E609" i="1"/>
  <c r="E605" i="1"/>
  <c r="E601" i="1"/>
  <c r="E597" i="1"/>
  <c r="E593" i="1"/>
  <c r="C734" i="1"/>
  <c r="D701" i="1"/>
  <c r="D693" i="1"/>
  <c r="D685" i="1"/>
  <c r="D677" i="1"/>
  <c r="D669" i="1"/>
  <c r="D661" i="1"/>
  <c r="D653" i="1"/>
  <c r="D645" i="1"/>
  <c r="D639" i="1"/>
  <c r="D635" i="1"/>
  <c r="D631" i="1"/>
  <c r="D627" i="1"/>
  <c r="D623" i="1"/>
  <c r="D619" i="1"/>
  <c r="C746" i="1"/>
  <c r="O702" i="1"/>
  <c r="O694" i="1"/>
  <c r="O686" i="1"/>
  <c r="O678" i="1"/>
  <c r="O670" i="1"/>
  <c r="O662" i="1"/>
  <c r="O654" i="1"/>
  <c r="O646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710" i="1"/>
  <c r="D674" i="1"/>
  <c r="D642" i="1"/>
  <c r="O625" i="1"/>
  <c r="O613" i="1"/>
  <c r="O605" i="1"/>
  <c r="O597" i="1"/>
  <c r="E591" i="1"/>
  <c r="E587" i="1"/>
  <c r="E583" i="1"/>
  <c r="E579" i="1"/>
  <c r="E575" i="1"/>
  <c r="E571" i="1"/>
  <c r="E567" i="1"/>
  <c r="E563" i="1"/>
  <c r="E559" i="1"/>
  <c r="E555" i="1"/>
  <c r="E551" i="1"/>
  <c r="E547" i="1"/>
  <c r="E543" i="1"/>
  <c r="E539" i="1"/>
  <c r="E535" i="1"/>
  <c r="E531" i="1"/>
  <c r="E527" i="1"/>
  <c r="E523" i="1"/>
  <c r="E519" i="1"/>
  <c r="E515" i="1"/>
  <c r="E511" i="1"/>
  <c r="E507" i="1"/>
  <c r="E503" i="1"/>
  <c r="E499" i="1"/>
  <c r="E495" i="1"/>
  <c r="E491" i="1"/>
  <c r="E487" i="1"/>
  <c r="E483" i="1"/>
  <c r="E479" i="1"/>
  <c r="E475" i="1"/>
  <c r="E471" i="1"/>
  <c r="E467" i="1"/>
  <c r="E463" i="1"/>
  <c r="E459" i="1"/>
  <c r="E455" i="1"/>
  <c r="E451" i="1"/>
  <c r="D688" i="1"/>
  <c r="D656" i="1"/>
  <c r="O632" i="1"/>
  <c r="D617" i="1"/>
  <c r="D609" i="1"/>
  <c r="D601" i="1"/>
  <c r="D593" i="1"/>
  <c r="D589" i="1"/>
  <c r="D585" i="1"/>
  <c r="D581" i="1"/>
  <c r="D577" i="1"/>
  <c r="D573" i="1"/>
  <c r="D569" i="1"/>
  <c r="D565" i="1"/>
  <c r="D561" i="1"/>
  <c r="D557" i="1"/>
  <c r="D553" i="1"/>
  <c r="D549" i="1"/>
  <c r="D545" i="1"/>
  <c r="D541" i="1"/>
  <c r="D537" i="1"/>
  <c r="D533" i="1"/>
  <c r="D529" i="1"/>
  <c r="D525" i="1"/>
  <c r="D521" i="1"/>
  <c r="D517" i="1"/>
  <c r="D513" i="1"/>
  <c r="D509" i="1"/>
  <c r="D505" i="1"/>
  <c r="D501" i="1"/>
  <c r="D497" i="1"/>
  <c r="D493" i="1"/>
  <c r="D489" i="1"/>
  <c r="D485" i="1"/>
  <c r="D481" i="1"/>
  <c r="D477" i="1"/>
  <c r="D473" i="1"/>
  <c r="D469" i="1"/>
  <c r="D465" i="1"/>
  <c r="D461" i="1"/>
  <c r="D457" i="1"/>
  <c r="D453" i="1"/>
  <c r="D702" i="1"/>
  <c r="D670" i="1"/>
  <c r="O639" i="1"/>
  <c r="O623" i="1"/>
  <c r="O612" i="1"/>
  <c r="O604" i="1"/>
  <c r="O596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O626" i="1"/>
  <c r="O591" i="1"/>
  <c r="O575" i="1"/>
  <c r="O559" i="1"/>
  <c r="O543" i="1"/>
  <c r="O527" i="1"/>
  <c r="O511" i="1"/>
  <c r="O495" i="1"/>
  <c r="O479" i="1"/>
  <c r="O463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D700" i="1"/>
  <c r="D612" i="1"/>
  <c r="O586" i="1"/>
  <c r="O570" i="1"/>
  <c r="O554" i="1"/>
  <c r="O538" i="1"/>
  <c r="O522" i="1"/>
  <c r="O506" i="1"/>
  <c r="O490" i="1"/>
  <c r="O474" i="1"/>
  <c r="O458" i="1"/>
  <c r="O448" i="1"/>
  <c r="O444" i="1"/>
  <c r="O440" i="1"/>
  <c r="O436" i="1"/>
  <c r="O432" i="1"/>
  <c r="O428" i="1"/>
  <c r="O424" i="1"/>
  <c r="O420" i="1"/>
  <c r="O416" i="1"/>
  <c r="O412" i="1"/>
  <c r="O408" i="1"/>
  <c r="O404" i="1"/>
  <c r="O400" i="1"/>
  <c r="O396" i="1"/>
  <c r="O392" i="1"/>
  <c r="O388" i="1"/>
  <c r="O384" i="1"/>
  <c r="O380" i="1"/>
  <c r="O376" i="1"/>
  <c r="O372" i="1"/>
  <c r="O368" i="1"/>
  <c r="O364" i="1"/>
  <c r="O360" i="1"/>
  <c r="O356" i="1"/>
  <c r="O352" i="1"/>
  <c r="O348" i="1"/>
  <c r="O344" i="1"/>
  <c r="O340" i="1"/>
  <c r="O336" i="1"/>
  <c r="O332" i="1"/>
  <c r="O328" i="1"/>
  <c r="O324" i="1"/>
  <c r="O634" i="1"/>
  <c r="D594" i="1"/>
  <c r="O577" i="1"/>
  <c r="O561" i="1"/>
  <c r="O545" i="1"/>
  <c r="O529" i="1"/>
  <c r="O513" i="1"/>
  <c r="O497" i="1"/>
  <c r="O481" i="1"/>
  <c r="O465" i="1"/>
  <c r="E450" i="1"/>
  <c r="E446" i="1"/>
  <c r="E442" i="1"/>
  <c r="E438" i="1"/>
  <c r="E434" i="1"/>
  <c r="E430" i="1"/>
  <c r="E426" i="1"/>
  <c r="E422" i="1"/>
  <c r="E418" i="1"/>
  <c r="E414" i="1"/>
  <c r="E410" i="1"/>
  <c r="E406" i="1"/>
  <c r="E402" i="1"/>
  <c r="E398" i="1"/>
  <c r="E394" i="1"/>
  <c r="E390" i="1"/>
  <c r="E386" i="1"/>
  <c r="E382" i="1"/>
  <c r="E378" i="1"/>
  <c r="E374" i="1"/>
  <c r="E370" i="1"/>
  <c r="E366" i="1"/>
  <c r="E362" i="1"/>
  <c r="E358" i="1"/>
  <c r="E354" i="1"/>
  <c r="E350" i="1"/>
  <c r="E346" i="1"/>
  <c r="E342" i="1"/>
  <c r="E338" i="1"/>
  <c r="E334" i="1"/>
  <c r="E330" i="1"/>
  <c r="E326" i="1"/>
  <c r="D684" i="1"/>
  <c r="O552" i="1"/>
  <c r="O488" i="1"/>
  <c r="D444" i="1"/>
  <c r="D428" i="1"/>
  <c r="D412" i="1"/>
  <c r="D396" i="1"/>
  <c r="D380" i="1"/>
  <c r="D364" i="1"/>
  <c r="D348" i="1"/>
  <c r="D332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O564" i="1"/>
  <c r="O500" i="1"/>
  <c r="D447" i="1"/>
  <c r="D431" i="1"/>
  <c r="D415" i="1"/>
  <c r="D399" i="1"/>
  <c r="D383" i="1"/>
  <c r="D367" i="1"/>
  <c r="D351" i="1"/>
  <c r="D335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O576" i="1"/>
  <c r="O512" i="1"/>
  <c r="D450" i="1"/>
  <c r="D434" i="1"/>
  <c r="D418" i="1"/>
  <c r="D402" i="1"/>
  <c r="D386" i="1"/>
  <c r="D370" i="1"/>
  <c r="D354" i="1"/>
  <c r="D338" i="1"/>
  <c r="O322" i="1"/>
  <c r="O318" i="1"/>
  <c r="O314" i="1"/>
  <c r="O310" i="1"/>
  <c r="O306" i="1"/>
  <c r="O302" i="1"/>
  <c r="O298" i="1"/>
  <c r="O294" i="1"/>
  <c r="O290" i="1"/>
  <c r="O286" i="1"/>
  <c r="O282" i="1"/>
  <c r="O278" i="1"/>
  <c r="O274" i="1"/>
  <c r="O270" i="1"/>
  <c r="O266" i="1"/>
  <c r="O262" i="1"/>
  <c r="O258" i="1"/>
  <c r="O254" i="1"/>
  <c r="O250" i="1"/>
  <c r="O246" i="1"/>
  <c r="O242" i="1"/>
  <c r="O238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540" i="1"/>
  <c r="D409" i="1"/>
  <c r="D345" i="1"/>
  <c r="E312" i="1"/>
  <c r="E296" i="1"/>
  <c r="E280" i="1"/>
  <c r="E264" i="1"/>
  <c r="E248" i="1"/>
  <c r="E232" i="1"/>
  <c r="E216" i="1"/>
  <c r="E200" i="1"/>
  <c r="E184" i="1"/>
  <c r="E168" i="1"/>
  <c r="E152" i="1"/>
  <c r="E136" i="1"/>
  <c r="E120" i="1"/>
  <c r="E104" i="1"/>
  <c r="E88" i="1"/>
  <c r="E72" i="1"/>
  <c r="E56" i="1"/>
  <c r="E40" i="1"/>
  <c r="E24" i="1"/>
  <c r="E20" i="1"/>
  <c r="E16" i="1"/>
  <c r="E12" i="1"/>
  <c r="E8" i="1"/>
  <c r="B780" i="1"/>
  <c r="B764" i="1"/>
  <c r="B748" i="1"/>
  <c r="B732" i="1"/>
  <c r="B716" i="1"/>
  <c r="B700" i="1"/>
  <c r="B684" i="1"/>
  <c r="B668" i="1"/>
  <c r="B652" i="1"/>
  <c r="B636" i="1"/>
  <c r="B620" i="1"/>
  <c r="B604" i="1"/>
  <c r="B588" i="1"/>
  <c r="B572" i="1"/>
  <c r="B556" i="1"/>
  <c r="B540" i="1"/>
  <c r="B524" i="1"/>
  <c r="B508" i="1"/>
  <c r="B492" i="1"/>
  <c r="B476" i="1"/>
  <c r="B460" i="1"/>
  <c r="B444" i="1"/>
  <c r="B428" i="1"/>
  <c r="B412" i="1"/>
  <c r="B396" i="1"/>
  <c r="B380" i="1"/>
  <c r="B364" i="1"/>
  <c r="B348" i="1"/>
  <c r="B332" i="1"/>
  <c r="B316" i="1"/>
  <c r="B300" i="1"/>
  <c r="B284" i="1"/>
  <c r="B268" i="1"/>
  <c r="B252" i="1"/>
  <c r="B236" i="1"/>
  <c r="B220" i="1"/>
  <c r="B204" i="1"/>
  <c r="B188" i="1"/>
  <c r="B172" i="1"/>
  <c r="B156" i="1"/>
  <c r="B140" i="1"/>
  <c r="B124" i="1"/>
  <c r="B108" i="1"/>
  <c r="B92" i="1"/>
  <c r="B76" i="1"/>
  <c r="B60" i="1"/>
  <c r="B44" i="1"/>
  <c r="B28" i="1"/>
  <c r="B12" i="1"/>
  <c r="O588" i="1"/>
  <c r="D421" i="1"/>
  <c r="D357" i="1"/>
  <c r="E315" i="1"/>
  <c r="E299" i="1"/>
  <c r="E283" i="1"/>
  <c r="E267" i="1"/>
  <c r="E251" i="1"/>
  <c r="E235" i="1"/>
  <c r="E219" i="1"/>
  <c r="E203" i="1"/>
  <c r="E187" i="1"/>
  <c r="E171" i="1"/>
  <c r="E155" i="1"/>
  <c r="E139" i="1"/>
  <c r="E123" i="1"/>
  <c r="E107" i="1"/>
  <c r="E91" i="1"/>
  <c r="E75" i="1"/>
  <c r="E59" i="1"/>
  <c r="E43" i="1"/>
  <c r="E27" i="1"/>
  <c r="D21" i="1"/>
  <c r="D17" i="1"/>
  <c r="D13" i="1"/>
  <c r="D9" i="1"/>
  <c r="B783" i="1"/>
  <c r="B767" i="1"/>
  <c r="B751" i="1"/>
  <c r="B735" i="1"/>
  <c r="B719" i="1"/>
  <c r="B703" i="1"/>
  <c r="B687" i="1"/>
  <c r="B671" i="1"/>
  <c r="B655" i="1"/>
  <c r="B639" i="1"/>
  <c r="B623" i="1"/>
  <c r="B607" i="1"/>
  <c r="B591" i="1"/>
  <c r="B575" i="1"/>
  <c r="B559" i="1"/>
  <c r="B543" i="1"/>
  <c r="B527" i="1"/>
  <c r="B511" i="1"/>
  <c r="B495" i="1"/>
  <c r="B479" i="1"/>
  <c r="B463" i="1"/>
  <c r="B447" i="1"/>
  <c r="B431" i="1"/>
  <c r="B415" i="1"/>
  <c r="B399" i="1"/>
  <c r="B383" i="1"/>
  <c r="B367" i="1"/>
  <c r="B351" i="1"/>
  <c r="B335" i="1"/>
  <c r="B319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1" i="1"/>
  <c r="B15" i="1"/>
  <c r="O572" i="1"/>
  <c r="D417" i="1"/>
  <c r="D353" i="1"/>
  <c r="E314" i="1"/>
  <c r="E298" i="1"/>
  <c r="E282" i="1"/>
  <c r="E266" i="1"/>
  <c r="E250" i="1"/>
  <c r="E234" i="1"/>
  <c r="E218" i="1"/>
  <c r="E202" i="1"/>
  <c r="E186" i="1"/>
  <c r="E170" i="1"/>
  <c r="E154" i="1"/>
  <c r="E138" i="1"/>
  <c r="E122" i="1"/>
  <c r="E106" i="1"/>
  <c r="E90" i="1"/>
  <c r="E74" i="1"/>
  <c r="E58" i="1"/>
  <c r="E42" i="1"/>
  <c r="E26" i="1"/>
  <c r="C21" i="1"/>
  <c r="C17" i="1"/>
  <c r="C13" i="1"/>
  <c r="C9" i="1"/>
  <c r="B782" i="1"/>
  <c r="B766" i="1"/>
  <c r="B750" i="1"/>
  <c r="B734" i="1"/>
  <c r="B718" i="1"/>
  <c r="B702" i="1"/>
  <c r="B686" i="1"/>
  <c r="B670" i="1"/>
  <c r="B654" i="1"/>
  <c r="B638" i="1"/>
  <c r="B622" i="1"/>
  <c r="B606" i="1"/>
  <c r="B590" i="1"/>
  <c r="B574" i="1"/>
  <c r="B558" i="1"/>
  <c r="B542" i="1"/>
  <c r="B526" i="1"/>
  <c r="B510" i="1"/>
  <c r="B494" i="1"/>
  <c r="B478" i="1"/>
  <c r="B462" i="1"/>
  <c r="B446" i="1"/>
  <c r="B430" i="1"/>
  <c r="B414" i="1"/>
  <c r="B398" i="1"/>
  <c r="B382" i="1"/>
  <c r="B366" i="1"/>
  <c r="B350" i="1"/>
  <c r="B334" i="1"/>
  <c r="B318" i="1"/>
  <c r="B302" i="1"/>
  <c r="B286" i="1"/>
  <c r="B270" i="1"/>
  <c r="B254" i="1"/>
  <c r="B238" i="1"/>
  <c r="B222" i="1"/>
  <c r="B206" i="1"/>
  <c r="B190" i="1"/>
  <c r="B174" i="1"/>
  <c r="B158" i="1"/>
  <c r="B142" i="1"/>
  <c r="B126" i="1"/>
  <c r="B110" i="1"/>
  <c r="B94" i="1"/>
  <c r="B78" i="1"/>
  <c r="B62" i="1"/>
  <c r="B46" i="1"/>
  <c r="B30" i="1"/>
  <c r="B14" i="1"/>
  <c r="D349" i="1"/>
  <c r="E265" i="1"/>
  <c r="E201" i="1"/>
  <c r="E137" i="1"/>
  <c r="E73" i="1"/>
  <c r="O20" i="1"/>
  <c r="B781" i="1"/>
  <c r="B717" i="1"/>
  <c r="B653" i="1"/>
  <c r="B589" i="1"/>
  <c r="B525" i="1"/>
  <c r="B461" i="1"/>
  <c r="B397" i="1"/>
  <c r="B333" i="1"/>
  <c r="B269" i="1"/>
  <c r="B205" i="1"/>
  <c r="B141" i="1"/>
  <c r="B77" i="1"/>
  <c r="B13" i="1"/>
  <c r="E309" i="1"/>
  <c r="E245" i="1"/>
  <c r="E181" i="1"/>
  <c r="E117" i="1"/>
  <c r="E53" i="1"/>
  <c r="O15" i="1"/>
  <c r="B761" i="1"/>
  <c r="B697" i="1"/>
  <c r="B633" i="1"/>
  <c r="B569" i="1"/>
  <c r="B505" i="1"/>
  <c r="B441" i="1"/>
  <c r="B377" i="1"/>
  <c r="B313" i="1"/>
  <c r="B249" i="1"/>
  <c r="B185" i="1"/>
  <c r="B121" i="1"/>
  <c r="B57" i="1"/>
  <c r="E317" i="1"/>
  <c r="E253" i="1"/>
  <c r="E189" i="1"/>
  <c r="E125" i="1"/>
  <c r="E61" i="1"/>
  <c r="O17" i="1"/>
  <c r="B769" i="1"/>
  <c r="B705" i="1"/>
  <c r="B641" i="1"/>
  <c r="B577" i="1"/>
  <c r="B513" i="1"/>
  <c r="B449" i="1"/>
  <c r="B385" i="1"/>
  <c r="B321" i="1"/>
  <c r="B257" i="1"/>
  <c r="B193" i="1"/>
  <c r="B129" i="1"/>
  <c r="B65" i="1"/>
  <c r="E289" i="1"/>
  <c r="E33" i="1"/>
  <c r="B613" i="1"/>
  <c r="B357" i="1"/>
  <c r="B101" i="1"/>
  <c r="B501" i="1"/>
  <c r="E209" i="1"/>
  <c r="B789" i="1"/>
  <c r="B533" i="1"/>
  <c r="B277" i="1"/>
  <c r="B21" i="1"/>
  <c r="E177" i="1"/>
  <c r="B309" i="1"/>
  <c r="E257" i="1"/>
  <c r="O18" i="1"/>
  <c r="B581" i="1"/>
  <c r="B325" i="1"/>
  <c r="B69" i="1"/>
  <c r="E241" i="1"/>
  <c r="B245" i="1"/>
  <c r="O778" i="1"/>
  <c r="O746" i="1"/>
  <c r="O734" i="1"/>
  <c r="O722" i="1"/>
  <c r="O710" i="1"/>
  <c r="E783" i="1"/>
  <c r="E767" i="1"/>
  <c r="E751" i="1"/>
  <c r="E739" i="1"/>
  <c r="E727" i="1"/>
  <c r="E715" i="1"/>
  <c r="D788" i="1"/>
  <c r="D776" i="1"/>
  <c r="D764" i="1"/>
  <c r="D752" i="1"/>
  <c r="D740" i="1"/>
  <c r="D728" i="1"/>
  <c r="D716" i="1"/>
  <c r="C789" i="1"/>
  <c r="C741" i="1"/>
  <c r="C702" i="1"/>
  <c r="C690" i="1"/>
  <c r="C678" i="1"/>
  <c r="C666" i="1"/>
  <c r="C646" i="1"/>
  <c r="C744" i="1"/>
  <c r="C712" i="1"/>
  <c r="C743" i="1"/>
  <c r="E702" i="1"/>
  <c r="E690" i="1"/>
  <c r="E678" i="1"/>
  <c r="E666" i="1"/>
  <c r="E650" i="1"/>
  <c r="C754" i="1"/>
  <c r="O687" i="1"/>
  <c r="O663" i="1"/>
  <c r="E640" i="1"/>
  <c r="E628" i="1"/>
  <c r="E616" i="1"/>
  <c r="E604" i="1"/>
  <c r="C782" i="1"/>
  <c r="D691" i="1"/>
  <c r="D667" i="1"/>
  <c r="D643" i="1"/>
  <c r="D630" i="1"/>
  <c r="D618" i="1"/>
  <c r="O684" i="1"/>
  <c r="O660" i="1"/>
  <c r="C639" i="1"/>
  <c r="C627" i="1"/>
  <c r="C619" i="1"/>
  <c r="C603" i="1"/>
  <c r="D698" i="1"/>
  <c r="O621" i="1"/>
  <c r="O595" i="1"/>
  <c r="E578" i="1"/>
  <c r="E566" i="1"/>
  <c r="E550" i="1"/>
  <c r="E538" i="1"/>
  <c r="E526" i="1"/>
  <c r="E514" i="1"/>
  <c r="E502" i="1"/>
  <c r="E490" i="1"/>
  <c r="E478" i="1"/>
  <c r="E466" i="1"/>
  <c r="E454" i="1"/>
  <c r="D648" i="1"/>
  <c r="D599" i="1"/>
  <c r="D580" i="1"/>
  <c r="D568" i="1"/>
  <c r="D556" i="1"/>
  <c r="D544" i="1"/>
  <c r="D532" i="1"/>
  <c r="D520" i="1"/>
  <c r="D508" i="1"/>
  <c r="D496" i="1"/>
  <c r="D484" i="1"/>
  <c r="D472" i="1"/>
  <c r="D460" i="1"/>
  <c r="D694" i="1"/>
  <c r="O619" i="1"/>
  <c r="O594" i="1"/>
  <c r="C578" i="1"/>
  <c r="C566" i="1"/>
  <c r="C554" i="1"/>
  <c r="C542" i="1"/>
  <c r="C530" i="1"/>
  <c r="C518" i="1"/>
  <c r="C506" i="1"/>
  <c r="C490" i="1"/>
  <c r="C478" i="1"/>
  <c r="C466" i="1"/>
  <c r="C454" i="1"/>
  <c r="O587" i="1"/>
  <c r="O539" i="1"/>
  <c r="O475" i="1"/>
  <c r="C445" i="1"/>
  <c r="C433" i="1"/>
  <c r="C421" i="1"/>
  <c r="C405" i="1"/>
  <c r="C393" i="1"/>
  <c r="C381" i="1"/>
  <c r="C365" i="1"/>
  <c r="C353" i="1"/>
  <c r="C341" i="1"/>
  <c r="C329" i="1"/>
  <c r="D604" i="1"/>
  <c r="O550" i="1"/>
  <c r="O486" i="1"/>
  <c r="O443" i="1"/>
  <c r="O431" i="1"/>
  <c r="O419" i="1"/>
  <c r="O407" i="1"/>
  <c r="O395" i="1"/>
  <c r="O379" i="1"/>
  <c r="O367" i="1"/>
  <c r="O355" i="1"/>
  <c r="O343" i="1"/>
  <c r="O331" i="1"/>
  <c r="O618" i="1"/>
  <c r="O557" i="1"/>
  <c r="O493" i="1"/>
  <c r="E449" i="1"/>
  <c r="E437" i="1"/>
  <c r="E425" i="1"/>
  <c r="E413" i="1"/>
  <c r="E401" i="1"/>
  <c r="E389" i="1"/>
  <c r="E377" i="1"/>
  <c r="E361" i="1"/>
  <c r="E349" i="1"/>
  <c r="E333" i="1"/>
  <c r="D608" i="1"/>
  <c r="D440" i="1"/>
  <c r="D392" i="1"/>
  <c r="D344" i="1"/>
  <c r="D316" i="1"/>
  <c r="D304" i="1"/>
  <c r="D292" i="1"/>
  <c r="D280" i="1"/>
  <c r="D264" i="1"/>
  <c r="D248" i="1"/>
  <c r="D236" i="1"/>
  <c r="D224" i="1"/>
  <c r="D212" i="1"/>
  <c r="D200" i="1"/>
  <c r="D188" i="1"/>
  <c r="D176" i="1"/>
  <c r="D160" i="1"/>
  <c r="D144" i="1"/>
  <c r="D132" i="1"/>
  <c r="D120" i="1"/>
  <c r="D108" i="1"/>
  <c r="D96" i="1"/>
  <c r="D84" i="1"/>
  <c r="D72" i="1"/>
  <c r="D60" i="1"/>
  <c r="D44" i="1"/>
  <c r="D32" i="1"/>
  <c r="O484" i="1"/>
  <c r="D427" i="1"/>
  <c r="D379" i="1"/>
  <c r="C321" i="1"/>
  <c r="C309" i="1"/>
  <c r="C297" i="1"/>
  <c r="C285" i="1"/>
  <c r="C273" i="1"/>
  <c r="C261" i="1"/>
  <c r="C249" i="1"/>
  <c r="C237" i="1"/>
  <c r="C225" i="1"/>
  <c r="C213" i="1"/>
  <c r="C197" i="1"/>
  <c r="C185" i="1"/>
  <c r="C173" i="1"/>
  <c r="C161" i="1"/>
  <c r="C149" i="1"/>
  <c r="C137" i="1"/>
  <c r="C125" i="1"/>
  <c r="C113" i="1"/>
  <c r="C101" i="1"/>
  <c r="C89" i="1"/>
  <c r="C77" i="1"/>
  <c r="C65" i="1"/>
  <c r="C49" i="1"/>
  <c r="C37" i="1"/>
  <c r="O560" i="1"/>
  <c r="D430" i="1"/>
  <c r="D382" i="1"/>
  <c r="D334" i="1"/>
  <c r="O313" i="1"/>
  <c r="O301" i="1"/>
  <c r="O289" i="1"/>
  <c r="O277" i="1"/>
  <c r="O261" i="1"/>
  <c r="O249" i="1"/>
  <c r="O237" i="1"/>
  <c r="O225" i="1"/>
  <c r="O213" i="1"/>
  <c r="O193" i="1"/>
  <c r="O177" i="1"/>
  <c r="O165" i="1"/>
  <c r="O153" i="1"/>
  <c r="O141" i="1"/>
  <c r="O129" i="1"/>
  <c r="O113" i="1"/>
  <c r="O101" i="1"/>
  <c r="O89" i="1"/>
  <c r="O77" i="1"/>
  <c r="O57" i="1"/>
  <c r="O45" i="1"/>
  <c r="O29" i="1"/>
  <c r="D393" i="1"/>
  <c r="E292" i="1"/>
  <c r="E228" i="1"/>
  <c r="E180" i="1"/>
  <c r="E132" i="1"/>
  <c r="E84" i="1"/>
  <c r="E36" i="1"/>
  <c r="E15" i="1"/>
  <c r="B776" i="1"/>
  <c r="B728" i="1"/>
  <c r="B680" i="1"/>
  <c r="B632" i="1"/>
  <c r="B568" i="1"/>
  <c r="B504" i="1"/>
  <c r="B456" i="1"/>
  <c r="B408" i="1"/>
  <c r="B360" i="1"/>
  <c r="B296" i="1"/>
  <c r="B248" i="1"/>
  <c r="B184" i="1"/>
  <c r="B136" i="1"/>
  <c r="B88" i="1"/>
  <c r="B40" i="1"/>
  <c r="O524" i="1"/>
  <c r="E311" i="1"/>
  <c r="E231" i="1"/>
  <c r="E183" i="1"/>
  <c r="E135" i="1"/>
  <c r="E87" i="1"/>
  <c r="E39" i="1"/>
  <c r="D16" i="1"/>
  <c r="B763" i="1"/>
  <c r="B715" i="1"/>
  <c r="B667" i="1"/>
  <c r="B635" i="1"/>
  <c r="B587" i="1"/>
  <c r="B523" i="1"/>
  <c r="B475" i="1"/>
  <c r="B427" i="1"/>
  <c r="B379" i="1"/>
  <c r="B331" i="1"/>
  <c r="B251" i="1"/>
  <c r="B203" i="1"/>
  <c r="B155" i="1"/>
  <c r="B107" i="1"/>
  <c r="B59" i="1"/>
  <c r="B11" i="1"/>
  <c r="D401" i="1"/>
  <c r="E278" i="1"/>
  <c r="E230" i="1"/>
  <c r="E182" i="1"/>
  <c r="E134" i="1"/>
  <c r="E86" i="1"/>
  <c r="C24" i="1"/>
  <c r="C8" i="1"/>
  <c r="B746" i="1"/>
  <c r="B698" i="1"/>
  <c r="B650" i="1"/>
  <c r="B602" i="1"/>
  <c r="B538" i="1"/>
  <c r="B474" i="1"/>
  <c r="B426" i="1"/>
  <c r="B378" i="1"/>
  <c r="B330" i="1"/>
  <c r="B282" i="1"/>
  <c r="B234" i="1"/>
  <c r="B170" i="1"/>
  <c r="B122" i="1"/>
  <c r="B74" i="1"/>
  <c r="B26" i="1"/>
  <c r="E249" i="1"/>
  <c r="O16" i="1"/>
  <c r="B637" i="1"/>
  <c r="B445" i="1"/>
  <c r="B253" i="1"/>
  <c r="E165" i="1"/>
  <c r="O11" i="1"/>
  <c r="B553" i="1"/>
  <c r="B361" i="1"/>
  <c r="B169" i="1"/>
  <c r="E237" i="1"/>
  <c r="O13" i="1"/>
  <c r="B625" i="1"/>
  <c r="B433" i="1"/>
  <c r="B241" i="1"/>
  <c r="B49" i="1"/>
  <c r="B549" i="1"/>
  <c r="E305" i="1"/>
  <c r="B469" i="1"/>
  <c r="B117" i="1"/>
  <c r="B773" i="1"/>
  <c r="R773" i="1" l="1"/>
  <c r="G773" i="1"/>
  <c r="H773" i="1"/>
  <c r="R117" i="1"/>
  <c r="G117" i="1"/>
  <c r="H117" i="1"/>
  <c r="R469" i="1"/>
  <c r="G469" i="1"/>
  <c r="H469" i="1"/>
  <c r="R549" i="1"/>
  <c r="G549" i="1"/>
  <c r="H549" i="1"/>
  <c r="R49" i="1"/>
  <c r="G49" i="1"/>
  <c r="H49" i="1"/>
  <c r="R241" i="1"/>
  <c r="H241" i="1"/>
  <c r="G241" i="1"/>
  <c r="R433" i="1"/>
  <c r="G433" i="1"/>
  <c r="H433" i="1"/>
  <c r="R625" i="1"/>
  <c r="G625" i="1"/>
  <c r="H625" i="1"/>
  <c r="R169" i="1"/>
  <c r="H169" i="1"/>
  <c r="G169" i="1"/>
  <c r="R361" i="1"/>
  <c r="G361" i="1"/>
  <c r="H361" i="1"/>
  <c r="R553" i="1"/>
  <c r="G553" i="1"/>
  <c r="H553" i="1"/>
  <c r="R253" i="1"/>
  <c r="H253" i="1"/>
  <c r="G253" i="1"/>
  <c r="R445" i="1"/>
  <c r="G445" i="1"/>
  <c r="H445" i="1"/>
  <c r="R637" i="1"/>
  <c r="G637" i="1"/>
  <c r="H637" i="1"/>
  <c r="R26" i="1"/>
  <c r="G26" i="1"/>
  <c r="H26" i="1"/>
  <c r="R74" i="1"/>
  <c r="H74" i="1"/>
  <c r="G74" i="1"/>
  <c r="R122" i="1"/>
  <c r="H122" i="1"/>
  <c r="G122" i="1"/>
  <c r="R170" i="1"/>
  <c r="G170" i="1"/>
  <c r="H170" i="1"/>
  <c r="R234" i="1"/>
  <c r="G234" i="1"/>
  <c r="H234" i="1"/>
  <c r="R282" i="1"/>
  <c r="G282" i="1"/>
  <c r="H282" i="1"/>
  <c r="R330" i="1"/>
  <c r="G330" i="1"/>
  <c r="H330" i="1"/>
  <c r="R378" i="1"/>
  <c r="G378" i="1"/>
  <c r="H378" i="1"/>
  <c r="R426" i="1"/>
  <c r="G426" i="1"/>
  <c r="H426" i="1"/>
  <c r="R474" i="1"/>
  <c r="G474" i="1"/>
  <c r="H474" i="1"/>
  <c r="R538" i="1"/>
  <c r="G538" i="1"/>
  <c r="H538" i="1"/>
  <c r="R602" i="1"/>
  <c r="G602" i="1"/>
  <c r="H602" i="1"/>
  <c r="R650" i="1"/>
  <c r="H650" i="1"/>
  <c r="G650" i="1"/>
  <c r="R698" i="1"/>
  <c r="H698" i="1"/>
  <c r="G698" i="1"/>
  <c r="R746" i="1"/>
  <c r="H746" i="1"/>
  <c r="G746" i="1"/>
  <c r="H11" i="1"/>
  <c r="R11" i="1"/>
  <c r="G11" i="1"/>
  <c r="R59" i="1"/>
  <c r="G59" i="1"/>
  <c r="H59" i="1"/>
  <c r="R107" i="1"/>
  <c r="G107" i="1"/>
  <c r="H107" i="1"/>
  <c r="R155" i="1"/>
  <c r="H155" i="1"/>
  <c r="G155" i="1"/>
  <c r="R203" i="1"/>
  <c r="H203" i="1"/>
  <c r="G203" i="1"/>
  <c r="R251" i="1"/>
  <c r="H251" i="1"/>
  <c r="G251" i="1"/>
  <c r="R331" i="1"/>
  <c r="G331" i="1"/>
  <c r="H331" i="1"/>
  <c r="R379" i="1"/>
  <c r="G379" i="1"/>
  <c r="H379" i="1"/>
  <c r="R427" i="1"/>
  <c r="G427" i="1"/>
  <c r="H427" i="1"/>
  <c r="R475" i="1"/>
  <c r="G475" i="1"/>
  <c r="H475" i="1"/>
  <c r="R523" i="1"/>
  <c r="G523" i="1"/>
  <c r="H523" i="1"/>
  <c r="R587" i="1"/>
  <c r="G587" i="1"/>
  <c r="H587" i="1"/>
  <c r="R635" i="1"/>
  <c r="G635" i="1"/>
  <c r="H635" i="1"/>
  <c r="R667" i="1"/>
  <c r="G667" i="1"/>
  <c r="H667" i="1"/>
  <c r="R715" i="1"/>
  <c r="G715" i="1"/>
  <c r="H715" i="1"/>
  <c r="R763" i="1"/>
  <c r="G763" i="1"/>
  <c r="H763" i="1"/>
  <c r="R40" i="1"/>
  <c r="H40" i="1"/>
  <c r="G40" i="1"/>
  <c r="R88" i="1"/>
  <c r="H88" i="1"/>
  <c r="G88" i="1"/>
  <c r="R136" i="1"/>
  <c r="G136" i="1"/>
  <c r="H136" i="1"/>
  <c r="R184" i="1"/>
  <c r="G184" i="1"/>
  <c r="H184" i="1"/>
  <c r="R248" i="1"/>
  <c r="G248" i="1"/>
  <c r="H248" i="1"/>
  <c r="R296" i="1"/>
  <c r="G296" i="1"/>
  <c r="H296" i="1"/>
  <c r="R360" i="1"/>
  <c r="G360" i="1"/>
  <c r="H360" i="1"/>
  <c r="R408" i="1"/>
  <c r="G408" i="1"/>
  <c r="H408" i="1"/>
  <c r="R456" i="1"/>
  <c r="G456" i="1"/>
  <c r="H456" i="1"/>
  <c r="R504" i="1"/>
  <c r="G504" i="1"/>
  <c r="H504" i="1"/>
  <c r="R568" i="1"/>
  <c r="G568" i="1"/>
  <c r="H568" i="1"/>
  <c r="R632" i="1"/>
  <c r="G632" i="1"/>
  <c r="H632" i="1"/>
  <c r="R680" i="1"/>
  <c r="H680" i="1"/>
  <c r="G680" i="1"/>
  <c r="R728" i="1"/>
  <c r="H728" i="1"/>
  <c r="G728" i="1"/>
  <c r="R776" i="1"/>
  <c r="H776" i="1"/>
  <c r="G776" i="1"/>
  <c r="R245" i="1"/>
  <c r="H245" i="1"/>
  <c r="G245" i="1"/>
  <c r="R69" i="1"/>
  <c r="G69" i="1"/>
  <c r="H69" i="1"/>
  <c r="R325" i="1"/>
  <c r="G325" i="1"/>
  <c r="H325" i="1"/>
  <c r="R581" i="1"/>
  <c r="G581" i="1"/>
  <c r="H581" i="1"/>
  <c r="R309" i="1"/>
  <c r="G309" i="1"/>
  <c r="H309" i="1"/>
  <c r="R21" i="1"/>
  <c r="H21" i="1"/>
  <c r="G21" i="1"/>
  <c r="R277" i="1"/>
  <c r="H277" i="1"/>
  <c r="G277" i="1"/>
  <c r="R533" i="1"/>
  <c r="G533" i="1"/>
  <c r="H533" i="1"/>
  <c r="R789" i="1"/>
  <c r="G789" i="1"/>
  <c r="H789" i="1"/>
  <c r="R501" i="1"/>
  <c r="G501" i="1"/>
  <c r="H501" i="1"/>
  <c r="R101" i="1"/>
  <c r="G101" i="1"/>
  <c r="H101" i="1"/>
  <c r="R357" i="1"/>
  <c r="G357" i="1"/>
  <c r="H357" i="1"/>
  <c r="R613" i="1"/>
  <c r="G613" i="1"/>
  <c r="H613" i="1"/>
  <c r="R65" i="1"/>
  <c r="G65" i="1"/>
  <c r="H65" i="1"/>
  <c r="R129" i="1"/>
  <c r="H129" i="1"/>
  <c r="G129" i="1"/>
  <c r="R193" i="1"/>
  <c r="H193" i="1"/>
  <c r="G193" i="1"/>
  <c r="R257" i="1"/>
  <c r="H257" i="1"/>
  <c r="G257" i="1"/>
  <c r="R321" i="1"/>
  <c r="G321" i="1"/>
  <c r="H321" i="1"/>
  <c r="R385" i="1"/>
  <c r="G385" i="1"/>
  <c r="H385" i="1"/>
  <c r="R449" i="1"/>
  <c r="G449" i="1"/>
  <c r="H449" i="1"/>
  <c r="R513" i="1"/>
  <c r="G513" i="1"/>
  <c r="H513" i="1"/>
  <c r="R577" i="1"/>
  <c r="G577" i="1"/>
  <c r="H577" i="1"/>
  <c r="R641" i="1"/>
  <c r="G641" i="1"/>
  <c r="H641" i="1"/>
  <c r="R705" i="1"/>
  <c r="G705" i="1"/>
  <c r="H705" i="1"/>
  <c r="R769" i="1"/>
  <c r="G769" i="1"/>
  <c r="H769" i="1"/>
  <c r="R57" i="1"/>
  <c r="G57" i="1"/>
  <c r="H57" i="1"/>
  <c r="R121" i="1"/>
  <c r="G121" i="1"/>
  <c r="H121" i="1"/>
  <c r="R185" i="1"/>
  <c r="H185" i="1"/>
  <c r="G185" i="1"/>
  <c r="R249" i="1"/>
  <c r="H249" i="1"/>
  <c r="G249" i="1"/>
  <c r="R313" i="1"/>
  <c r="G313" i="1"/>
  <c r="H313" i="1"/>
  <c r="R377" i="1"/>
  <c r="G377" i="1"/>
  <c r="H377" i="1"/>
  <c r="R441" i="1"/>
  <c r="G441" i="1"/>
  <c r="H441" i="1"/>
  <c r="R505" i="1"/>
  <c r="G505" i="1"/>
  <c r="H505" i="1"/>
  <c r="R569" i="1"/>
  <c r="G569" i="1"/>
  <c r="H569" i="1"/>
  <c r="R633" i="1"/>
  <c r="G633" i="1"/>
  <c r="H633" i="1"/>
  <c r="R697" i="1"/>
  <c r="G697" i="1"/>
  <c r="H697" i="1"/>
  <c r="R761" i="1"/>
  <c r="G761" i="1"/>
  <c r="H761" i="1"/>
  <c r="R13" i="1"/>
  <c r="H13" i="1"/>
  <c r="G13" i="1"/>
  <c r="R77" i="1"/>
  <c r="G77" i="1"/>
  <c r="H77" i="1"/>
  <c r="R141" i="1"/>
  <c r="H141" i="1"/>
  <c r="G141" i="1"/>
  <c r="R205" i="1"/>
  <c r="H205" i="1"/>
  <c r="G205" i="1"/>
  <c r="R269" i="1"/>
  <c r="H269" i="1"/>
  <c r="G269" i="1"/>
  <c r="R333" i="1"/>
  <c r="G333" i="1"/>
  <c r="H333" i="1"/>
  <c r="R397" i="1"/>
  <c r="G397" i="1"/>
  <c r="H397" i="1"/>
  <c r="R461" i="1"/>
  <c r="G461" i="1"/>
  <c r="H461" i="1"/>
  <c r="R525" i="1"/>
  <c r="G525" i="1"/>
  <c r="H525" i="1"/>
  <c r="R589" i="1"/>
  <c r="G589" i="1"/>
  <c r="H589" i="1"/>
  <c r="R653" i="1"/>
  <c r="G653" i="1"/>
  <c r="H653" i="1"/>
  <c r="R717" i="1"/>
  <c r="G717" i="1"/>
  <c r="H717" i="1"/>
  <c r="R781" i="1"/>
  <c r="G781" i="1"/>
  <c r="H781" i="1"/>
  <c r="R14" i="1"/>
  <c r="G14" i="1"/>
  <c r="H14" i="1"/>
  <c r="R30" i="1"/>
  <c r="G30" i="1"/>
  <c r="H30" i="1"/>
  <c r="R46" i="1"/>
  <c r="H46" i="1"/>
  <c r="G46" i="1"/>
  <c r="R62" i="1"/>
  <c r="H62" i="1"/>
  <c r="G62" i="1"/>
  <c r="R78" i="1"/>
  <c r="H78" i="1"/>
  <c r="G78" i="1"/>
  <c r="R94" i="1"/>
  <c r="H94" i="1"/>
  <c r="G94" i="1"/>
  <c r="R110" i="1"/>
  <c r="H110" i="1"/>
  <c r="G110" i="1"/>
  <c r="R126" i="1"/>
  <c r="H126" i="1"/>
  <c r="G126" i="1"/>
  <c r="R142" i="1"/>
  <c r="G142" i="1"/>
  <c r="H142" i="1"/>
  <c r="R158" i="1"/>
  <c r="G158" i="1"/>
  <c r="H158" i="1"/>
  <c r="R174" i="1"/>
  <c r="G174" i="1"/>
  <c r="H174" i="1"/>
  <c r="R190" i="1"/>
  <c r="G190" i="1"/>
  <c r="H190" i="1"/>
  <c r="R206" i="1"/>
  <c r="G206" i="1"/>
  <c r="H206" i="1"/>
  <c r="R222" i="1"/>
  <c r="G222" i="1"/>
  <c r="H222" i="1"/>
  <c r="R238" i="1"/>
  <c r="G238" i="1"/>
  <c r="H238" i="1"/>
  <c r="R254" i="1"/>
  <c r="G254" i="1"/>
  <c r="H254" i="1"/>
  <c r="R270" i="1"/>
  <c r="G270" i="1"/>
  <c r="H270" i="1"/>
  <c r="R286" i="1"/>
  <c r="G286" i="1"/>
  <c r="H286" i="1"/>
  <c r="R302" i="1"/>
  <c r="G302" i="1"/>
  <c r="H302" i="1"/>
  <c r="R318" i="1"/>
  <c r="G318" i="1"/>
  <c r="H318" i="1"/>
  <c r="R334" i="1"/>
  <c r="G334" i="1"/>
  <c r="H334" i="1"/>
  <c r="R350" i="1"/>
  <c r="G350" i="1"/>
  <c r="H350" i="1"/>
  <c r="R366" i="1"/>
  <c r="G366" i="1"/>
  <c r="H366" i="1"/>
  <c r="R382" i="1"/>
  <c r="G382" i="1"/>
  <c r="H382" i="1"/>
  <c r="R398" i="1"/>
  <c r="G398" i="1"/>
  <c r="H398" i="1"/>
  <c r="R414" i="1"/>
  <c r="G414" i="1"/>
  <c r="H414" i="1"/>
  <c r="R430" i="1"/>
  <c r="G430" i="1"/>
  <c r="H430" i="1"/>
  <c r="R446" i="1"/>
  <c r="G446" i="1"/>
  <c r="H446" i="1"/>
  <c r="R462" i="1"/>
  <c r="G462" i="1"/>
  <c r="H462" i="1"/>
  <c r="R478" i="1"/>
  <c r="G478" i="1"/>
  <c r="H478" i="1"/>
  <c r="R494" i="1"/>
  <c r="G494" i="1"/>
  <c r="H494" i="1"/>
  <c r="R510" i="1"/>
  <c r="G510" i="1"/>
  <c r="H510" i="1"/>
  <c r="R526" i="1"/>
  <c r="G526" i="1"/>
  <c r="H526" i="1"/>
  <c r="R542" i="1"/>
  <c r="G542" i="1"/>
  <c r="H542" i="1"/>
  <c r="R558" i="1"/>
  <c r="G558" i="1"/>
  <c r="H558" i="1"/>
  <c r="R574" i="1"/>
  <c r="G574" i="1"/>
  <c r="H574" i="1"/>
  <c r="R590" i="1"/>
  <c r="G590" i="1"/>
  <c r="H590" i="1"/>
  <c r="R606" i="1"/>
  <c r="G606" i="1"/>
  <c r="H606" i="1"/>
  <c r="R622" i="1"/>
  <c r="G622" i="1"/>
  <c r="H622" i="1"/>
  <c r="R638" i="1"/>
  <c r="G638" i="1"/>
  <c r="H638" i="1"/>
  <c r="R654" i="1"/>
  <c r="H654" i="1"/>
  <c r="G654" i="1"/>
  <c r="R670" i="1"/>
  <c r="H670" i="1"/>
  <c r="G670" i="1"/>
  <c r="R686" i="1"/>
  <c r="H686" i="1"/>
  <c r="G686" i="1"/>
  <c r="R702" i="1"/>
  <c r="H702" i="1"/>
  <c r="G702" i="1"/>
  <c r="R718" i="1"/>
  <c r="H718" i="1"/>
  <c r="G718" i="1"/>
  <c r="R734" i="1"/>
  <c r="H734" i="1"/>
  <c r="G734" i="1"/>
  <c r="R750" i="1"/>
  <c r="H750" i="1"/>
  <c r="G750" i="1"/>
  <c r="R766" i="1"/>
  <c r="H766" i="1"/>
  <c r="G766" i="1"/>
  <c r="R782" i="1"/>
  <c r="H782" i="1"/>
  <c r="G782" i="1"/>
  <c r="H15" i="1"/>
  <c r="R15" i="1"/>
  <c r="G15" i="1"/>
  <c r="H31" i="1"/>
  <c r="R31" i="1"/>
  <c r="G31" i="1"/>
  <c r="R47" i="1"/>
  <c r="G47" i="1"/>
  <c r="H47" i="1"/>
  <c r="R63" i="1"/>
  <c r="G63" i="1"/>
  <c r="H63" i="1"/>
  <c r="R79" i="1"/>
  <c r="G79" i="1"/>
  <c r="H79" i="1"/>
  <c r="R95" i="1"/>
  <c r="G95" i="1"/>
  <c r="H95" i="1"/>
  <c r="R111" i="1"/>
  <c r="G111" i="1"/>
  <c r="H111" i="1"/>
  <c r="R127" i="1"/>
  <c r="G127" i="1"/>
  <c r="H127" i="1"/>
  <c r="R143" i="1"/>
  <c r="H143" i="1"/>
  <c r="G143" i="1"/>
  <c r="R159" i="1"/>
  <c r="H159" i="1"/>
  <c r="G159" i="1"/>
  <c r="R175" i="1"/>
  <c r="H175" i="1"/>
  <c r="G175" i="1"/>
  <c r="R191" i="1"/>
  <c r="H191" i="1"/>
  <c r="G191" i="1"/>
  <c r="R207" i="1"/>
  <c r="H207" i="1"/>
  <c r="G207" i="1"/>
  <c r="R223" i="1"/>
  <c r="H223" i="1"/>
  <c r="G223" i="1"/>
  <c r="R239" i="1"/>
  <c r="H239" i="1"/>
  <c r="G239" i="1"/>
  <c r="R255" i="1"/>
  <c r="H255" i="1"/>
  <c r="G255" i="1"/>
  <c r="R271" i="1"/>
  <c r="H271" i="1"/>
  <c r="G271" i="1"/>
  <c r="R287" i="1"/>
  <c r="H287" i="1"/>
  <c r="G287" i="1"/>
  <c r="R303" i="1"/>
  <c r="G303" i="1"/>
  <c r="H303" i="1"/>
  <c r="R319" i="1"/>
  <c r="G319" i="1"/>
  <c r="H319" i="1"/>
  <c r="R335" i="1"/>
  <c r="G335" i="1"/>
  <c r="H335" i="1"/>
  <c r="R351" i="1"/>
  <c r="G351" i="1"/>
  <c r="H351" i="1"/>
  <c r="R367" i="1"/>
  <c r="G367" i="1"/>
  <c r="H367" i="1"/>
  <c r="R383" i="1"/>
  <c r="G383" i="1"/>
  <c r="H383" i="1"/>
  <c r="R399" i="1"/>
  <c r="G399" i="1"/>
  <c r="H399" i="1"/>
  <c r="R415" i="1"/>
  <c r="G415" i="1"/>
  <c r="H415" i="1"/>
  <c r="R431" i="1"/>
  <c r="G431" i="1"/>
  <c r="H431" i="1"/>
  <c r="R447" i="1"/>
  <c r="G447" i="1"/>
  <c r="H447" i="1"/>
  <c r="R463" i="1"/>
  <c r="G463" i="1"/>
  <c r="H463" i="1"/>
  <c r="R479" i="1"/>
  <c r="G479" i="1"/>
  <c r="H479" i="1"/>
  <c r="R495" i="1"/>
  <c r="G495" i="1"/>
  <c r="H495" i="1"/>
  <c r="R511" i="1"/>
  <c r="G511" i="1"/>
  <c r="H511" i="1"/>
  <c r="R527" i="1"/>
  <c r="G527" i="1"/>
  <c r="H527" i="1"/>
  <c r="R543" i="1"/>
  <c r="G543" i="1"/>
  <c r="H543" i="1"/>
  <c r="R559" i="1"/>
  <c r="G559" i="1"/>
  <c r="H559" i="1"/>
  <c r="R575" i="1"/>
  <c r="G575" i="1"/>
  <c r="H575" i="1"/>
  <c r="R591" i="1"/>
  <c r="G591" i="1"/>
  <c r="H591" i="1"/>
  <c r="R607" i="1"/>
  <c r="G607" i="1"/>
  <c r="H607" i="1"/>
  <c r="R623" i="1"/>
  <c r="G623" i="1"/>
  <c r="H623" i="1"/>
  <c r="R639" i="1"/>
  <c r="G639" i="1"/>
  <c r="H639" i="1"/>
  <c r="R655" i="1"/>
  <c r="G655" i="1"/>
  <c r="H655" i="1"/>
  <c r="R671" i="1"/>
  <c r="G671" i="1"/>
  <c r="H671" i="1"/>
  <c r="R687" i="1"/>
  <c r="G687" i="1"/>
  <c r="H687" i="1"/>
  <c r="R703" i="1"/>
  <c r="G703" i="1"/>
  <c r="H703" i="1"/>
  <c r="R719" i="1"/>
  <c r="G719" i="1"/>
  <c r="H719" i="1"/>
  <c r="R735" i="1"/>
  <c r="G735" i="1"/>
  <c r="H735" i="1"/>
  <c r="R751" i="1"/>
  <c r="G751" i="1"/>
  <c r="H751" i="1"/>
  <c r="R767" i="1"/>
  <c r="G767" i="1"/>
  <c r="H767" i="1"/>
  <c r="R783" i="1"/>
  <c r="G783" i="1"/>
  <c r="H783" i="1"/>
  <c r="R12" i="1"/>
  <c r="G12" i="1"/>
  <c r="H12" i="1"/>
  <c r="R28" i="1"/>
  <c r="G28" i="1"/>
  <c r="H28" i="1"/>
  <c r="R44" i="1"/>
  <c r="H44" i="1"/>
  <c r="G44" i="1"/>
  <c r="R60" i="1"/>
  <c r="H60" i="1"/>
  <c r="G60" i="1"/>
  <c r="R76" i="1"/>
  <c r="H76" i="1"/>
  <c r="G76" i="1"/>
  <c r="R92" i="1"/>
  <c r="H92" i="1"/>
  <c r="G92" i="1"/>
  <c r="R108" i="1"/>
  <c r="H108" i="1"/>
  <c r="G108" i="1"/>
  <c r="R124" i="1"/>
  <c r="H124" i="1"/>
  <c r="G124" i="1"/>
  <c r="R140" i="1"/>
  <c r="G140" i="1"/>
  <c r="H140" i="1"/>
  <c r="R156" i="1"/>
  <c r="G156" i="1"/>
  <c r="H156" i="1"/>
  <c r="R172" i="1"/>
  <c r="G172" i="1"/>
  <c r="H172" i="1"/>
  <c r="R188" i="1"/>
  <c r="G188" i="1"/>
  <c r="H188" i="1"/>
  <c r="R204" i="1"/>
  <c r="G204" i="1"/>
  <c r="H204" i="1"/>
  <c r="R220" i="1"/>
  <c r="G220" i="1"/>
  <c r="H220" i="1"/>
  <c r="R236" i="1"/>
  <c r="G236" i="1"/>
  <c r="H236" i="1"/>
  <c r="R252" i="1"/>
  <c r="G252" i="1"/>
  <c r="H252" i="1"/>
  <c r="R268" i="1"/>
  <c r="G268" i="1"/>
  <c r="H268" i="1"/>
  <c r="R284" i="1"/>
  <c r="G284" i="1"/>
  <c r="H284" i="1"/>
  <c r="R300" i="1"/>
  <c r="H300" i="1"/>
  <c r="G300" i="1"/>
  <c r="R316" i="1"/>
  <c r="G316" i="1"/>
  <c r="H316" i="1"/>
  <c r="R332" i="1"/>
  <c r="G332" i="1"/>
  <c r="H332" i="1"/>
  <c r="R348" i="1"/>
  <c r="G348" i="1"/>
  <c r="H348" i="1"/>
  <c r="R364" i="1"/>
  <c r="G364" i="1"/>
  <c r="H364" i="1"/>
  <c r="R380" i="1"/>
  <c r="G380" i="1"/>
  <c r="H380" i="1"/>
  <c r="R396" i="1"/>
  <c r="G396" i="1"/>
  <c r="H396" i="1"/>
  <c r="R412" i="1"/>
  <c r="G412" i="1"/>
  <c r="H412" i="1"/>
  <c r="R428" i="1"/>
  <c r="G428" i="1"/>
  <c r="H428" i="1"/>
  <c r="R444" i="1"/>
  <c r="G444" i="1"/>
  <c r="H444" i="1"/>
  <c r="R460" i="1"/>
  <c r="G460" i="1"/>
  <c r="H460" i="1"/>
  <c r="R476" i="1"/>
  <c r="G476" i="1"/>
  <c r="H476" i="1"/>
  <c r="R492" i="1"/>
  <c r="G492" i="1"/>
  <c r="H492" i="1"/>
  <c r="R508" i="1"/>
  <c r="G508" i="1"/>
  <c r="H508" i="1"/>
  <c r="R524" i="1"/>
  <c r="G524" i="1"/>
  <c r="H524" i="1"/>
  <c r="R540" i="1"/>
  <c r="G540" i="1"/>
  <c r="H540" i="1"/>
  <c r="R556" i="1"/>
  <c r="G556" i="1"/>
  <c r="H556" i="1"/>
  <c r="R572" i="1"/>
  <c r="G572" i="1"/>
  <c r="H572" i="1"/>
  <c r="R588" i="1"/>
  <c r="G588" i="1"/>
  <c r="H588" i="1"/>
  <c r="R604" i="1"/>
  <c r="G604" i="1"/>
  <c r="H604" i="1"/>
  <c r="R620" i="1"/>
  <c r="G620" i="1"/>
  <c r="H620" i="1"/>
  <c r="R636" i="1"/>
  <c r="G636" i="1"/>
  <c r="H636" i="1"/>
  <c r="R652" i="1"/>
  <c r="H652" i="1"/>
  <c r="G652" i="1"/>
  <c r="R668" i="1"/>
  <c r="H668" i="1"/>
  <c r="G668" i="1"/>
  <c r="R684" i="1"/>
  <c r="H684" i="1"/>
  <c r="G684" i="1"/>
  <c r="R700" i="1"/>
  <c r="H700" i="1"/>
  <c r="G700" i="1"/>
  <c r="R716" i="1"/>
  <c r="H716" i="1"/>
  <c r="G716" i="1"/>
  <c r="R732" i="1"/>
  <c r="H732" i="1"/>
  <c r="G732" i="1"/>
  <c r="R748" i="1"/>
  <c r="H748" i="1"/>
  <c r="G748" i="1"/>
  <c r="R764" i="1"/>
  <c r="H764" i="1"/>
  <c r="G764" i="1"/>
  <c r="R780" i="1"/>
  <c r="H780" i="1"/>
  <c r="G780" i="1"/>
  <c r="R261" i="1"/>
  <c r="H261" i="1"/>
  <c r="G261" i="1"/>
  <c r="R213" i="1"/>
  <c r="H213" i="1"/>
  <c r="G213" i="1"/>
  <c r="R373" i="1"/>
  <c r="G373" i="1"/>
  <c r="H373" i="1"/>
  <c r="R37" i="1"/>
  <c r="H37" i="1"/>
  <c r="G37" i="1"/>
  <c r="R113" i="1"/>
  <c r="G113" i="1"/>
  <c r="H113" i="1"/>
  <c r="R305" i="1"/>
  <c r="G305" i="1"/>
  <c r="H305" i="1"/>
  <c r="R497" i="1"/>
  <c r="G497" i="1"/>
  <c r="H497" i="1"/>
  <c r="R689" i="1"/>
  <c r="G689" i="1"/>
  <c r="H689" i="1"/>
  <c r="R105" i="1"/>
  <c r="G105" i="1"/>
  <c r="H105" i="1"/>
  <c r="R297" i="1"/>
  <c r="H297" i="1"/>
  <c r="G297" i="1"/>
  <c r="R489" i="1"/>
  <c r="G489" i="1"/>
  <c r="H489" i="1"/>
  <c r="R681" i="1"/>
  <c r="G681" i="1"/>
  <c r="H681" i="1"/>
  <c r="R125" i="1"/>
  <c r="G125" i="1"/>
  <c r="H125" i="1"/>
  <c r="R381" i="1"/>
  <c r="G381" i="1"/>
  <c r="H381" i="1"/>
  <c r="R573" i="1"/>
  <c r="G573" i="1"/>
  <c r="H573" i="1"/>
  <c r="R765" i="1"/>
  <c r="G765" i="1"/>
  <c r="H765" i="1"/>
  <c r="R10" i="1"/>
  <c r="G10" i="1"/>
  <c r="H10" i="1"/>
  <c r="R58" i="1"/>
  <c r="H58" i="1"/>
  <c r="G58" i="1"/>
  <c r="R106" i="1"/>
  <c r="H106" i="1"/>
  <c r="G106" i="1"/>
  <c r="R154" i="1"/>
  <c r="G154" i="1"/>
  <c r="H154" i="1"/>
  <c r="R202" i="1"/>
  <c r="G202" i="1"/>
  <c r="H202" i="1"/>
  <c r="R250" i="1"/>
  <c r="G250" i="1"/>
  <c r="H250" i="1"/>
  <c r="R298" i="1"/>
  <c r="G298" i="1"/>
  <c r="H298" i="1"/>
  <c r="R346" i="1"/>
  <c r="G346" i="1"/>
  <c r="H346" i="1"/>
  <c r="R394" i="1"/>
  <c r="G394" i="1"/>
  <c r="H394" i="1"/>
  <c r="R442" i="1"/>
  <c r="G442" i="1"/>
  <c r="H442" i="1"/>
  <c r="R490" i="1"/>
  <c r="G490" i="1"/>
  <c r="H490" i="1"/>
  <c r="R522" i="1"/>
  <c r="G522" i="1"/>
  <c r="H522" i="1"/>
  <c r="R570" i="1"/>
  <c r="G570" i="1"/>
  <c r="H570" i="1"/>
  <c r="R618" i="1"/>
  <c r="G618" i="1"/>
  <c r="H618" i="1"/>
  <c r="R666" i="1"/>
  <c r="H666" i="1"/>
  <c r="G666" i="1"/>
  <c r="R714" i="1"/>
  <c r="H714" i="1"/>
  <c r="G714" i="1"/>
  <c r="R762" i="1"/>
  <c r="H762" i="1"/>
  <c r="G762" i="1"/>
  <c r="H27" i="1"/>
  <c r="R27" i="1"/>
  <c r="G27" i="1"/>
  <c r="R75" i="1"/>
  <c r="G75" i="1"/>
  <c r="H75" i="1"/>
  <c r="R123" i="1"/>
  <c r="G123" i="1"/>
  <c r="H123" i="1"/>
  <c r="R171" i="1"/>
  <c r="H171" i="1"/>
  <c r="G171" i="1"/>
  <c r="R219" i="1"/>
  <c r="H219" i="1"/>
  <c r="G219" i="1"/>
  <c r="R283" i="1"/>
  <c r="H283" i="1"/>
  <c r="G283" i="1"/>
  <c r="R315" i="1"/>
  <c r="G315" i="1"/>
  <c r="H315" i="1"/>
  <c r="R363" i="1"/>
  <c r="G363" i="1"/>
  <c r="H363" i="1"/>
  <c r="R411" i="1"/>
  <c r="G411" i="1"/>
  <c r="H411" i="1"/>
  <c r="R459" i="1"/>
  <c r="G459" i="1"/>
  <c r="H459" i="1"/>
  <c r="R507" i="1"/>
  <c r="G507" i="1"/>
  <c r="H507" i="1"/>
  <c r="R555" i="1"/>
  <c r="G555" i="1"/>
  <c r="H555" i="1"/>
  <c r="R603" i="1"/>
  <c r="G603" i="1"/>
  <c r="H603" i="1"/>
  <c r="R651" i="1"/>
  <c r="G651" i="1"/>
  <c r="H651" i="1"/>
  <c r="R699" i="1"/>
  <c r="G699" i="1"/>
  <c r="H699" i="1"/>
  <c r="R747" i="1"/>
  <c r="G747" i="1"/>
  <c r="H747" i="1"/>
  <c r="R8" i="1"/>
  <c r="H8" i="1"/>
  <c r="G8" i="1"/>
  <c r="R56" i="1"/>
  <c r="H56" i="1"/>
  <c r="G56" i="1"/>
  <c r="R104" i="1"/>
  <c r="H104" i="1"/>
  <c r="G104" i="1"/>
  <c r="R152" i="1"/>
  <c r="G152" i="1"/>
  <c r="H152" i="1"/>
  <c r="R200" i="1"/>
  <c r="G200" i="1"/>
  <c r="H200" i="1"/>
  <c r="R232" i="1"/>
  <c r="G232" i="1"/>
  <c r="H232" i="1"/>
  <c r="R280" i="1"/>
  <c r="G280" i="1"/>
  <c r="H280" i="1"/>
  <c r="R328" i="1"/>
  <c r="G328" i="1"/>
  <c r="H328" i="1"/>
  <c r="R376" i="1"/>
  <c r="G376" i="1"/>
  <c r="H376" i="1"/>
  <c r="R424" i="1"/>
  <c r="G424" i="1"/>
  <c r="H424" i="1"/>
  <c r="R472" i="1"/>
  <c r="G472" i="1"/>
  <c r="H472" i="1"/>
  <c r="R520" i="1"/>
  <c r="G520" i="1"/>
  <c r="H520" i="1"/>
  <c r="R552" i="1"/>
  <c r="G552" i="1"/>
  <c r="H552" i="1"/>
  <c r="R600" i="1"/>
  <c r="G600" i="1"/>
  <c r="H600" i="1"/>
  <c r="R648" i="1"/>
  <c r="H648" i="1"/>
  <c r="G648" i="1"/>
  <c r="R696" i="1"/>
  <c r="H696" i="1"/>
  <c r="G696" i="1"/>
  <c r="R744" i="1"/>
  <c r="H744" i="1"/>
  <c r="G744" i="1"/>
  <c r="R437" i="1"/>
  <c r="G437" i="1"/>
  <c r="H437" i="1"/>
  <c r="R133" i="1"/>
  <c r="H133" i="1"/>
  <c r="G133" i="1"/>
  <c r="R389" i="1"/>
  <c r="G389" i="1"/>
  <c r="H389" i="1"/>
  <c r="R645" i="1"/>
  <c r="G645" i="1"/>
  <c r="H645" i="1"/>
  <c r="R565" i="1"/>
  <c r="G565" i="1"/>
  <c r="H565" i="1"/>
  <c r="R85" i="1"/>
  <c r="G85" i="1"/>
  <c r="H85" i="1"/>
  <c r="R341" i="1"/>
  <c r="G341" i="1"/>
  <c r="H341" i="1"/>
  <c r="R597" i="1"/>
  <c r="G597" i="1"/>
  <c r="H597" i="1"/>
  <c r="R693" i="1"/>
  <c r="G693" i="1"/>
  <c r="H693" i="1"/>
  <c r="R165" i="1"/>
  <c r="H165" i="1"/>
  <c r="G165" i="1"/>
  <c r="R421" i="1"/>
  <c r="G421" i="1"/>
  <c r="H421" i="1"/>
  <c r="R677" i="1"/>
  <c r="G677" i="1"/>
  <c r="H677" i="1"/>
  <c r="R17" i="1"/>
  <c r="H17" i="1"/>
  <c r="G17" i="1"/>
  <c r="R81" i="1"/>
  <c r="G81" i="1"/>
  <c r="H81" i="1"/>
  <c r="R145" i="1"/>
  <c r="H145" i="1"/>
  <c r="G145" i="1"/>
  <c r="R209" i="1"/>
  <c r="H209" i="1"/>
  <c r="G209" i="1"/>
  <c r="R273" i="1"/>
  <c r="H273" i="1"/>
  <c r="G273" i="1"/>
  <c r="R337" i="1"/>
  <c r="G337" i="1"/>
  <c r="H337" i="1"/>
  <c r="R401" i="1"/>
  <c r="G401" i="1"/>
  <c r="H401" i="1"/>
  <c r="R465" i="1"/>
  <c r="G465" i="1"/>
  <c r="H465" i="1"/>
  <c r="R529" i="1"/>
  <c r="G529" i="1"/>
  <c r="H529" i="1"/>
  <c r="R593" i="1"/>
  <c r="G593" i="1"/>
  <c r="H593" i="1"/>
  <c r="R657" i="1"/>
  <c r="G657" i="1"/>
  <c r="H657" i="1"/>
  <c r="R721" i="1"/>
  <c r="G721" i="1"/>
  <c r="H721" i="1"/>
  <c r="R785" i="1"/>
  <c r="G785" i="1"/>
  <c r="H785" i="1"/>
  <c r="R9" i="1"/>
  <c r="H9" i="1"/>
  <c r="G9" i="1"/>
  <c r="R73" i="1"/>
  <c r="G73" i="1"/>
  <c r="H73" i="1"/>
  <c r="R137" i="1"/>
  <c r="H137" i="1"/>
  <c r="G137" i="1"/>
  <c r="R201" i="1"/>
  <c r="H201" i="1"/>
  <c r="G201" i="1"/>
  <c r="R265" i="1"/>
  <c r="H265" i="1"/>
  <c r="G265" i="1"/>
  <c r="R329" i="1"/>
  <c r="G329" i="1"/>
  <c r="H329" i="1"/>
  <c r="R393" i="1"/>
  <c r="G393" i="1"/>
  <c r="H393" i="1"/>
  <c r="R457" i="1"/>
  <c r="G457" i="1"/>
  <c r="H457" i="1"/>
  <c r="R521" i="1"/>
  <c r="G521" i="1"/>
  <c r="H521" i="1"/>
  <c r="R585" i="1"/>
  <c r="G585" i="1"/>
  <c r="H585" i="1"/>
  <c r="R649" i="1"/>
  <c r="G649" i="1"/>
  <c r="H649" i="1"/>
  <c r="R713" i="1"/>
  <c r="G713" i="1"/>
  <c r="H713" i="1"/>
  <c r="R777" i="1"/>
  <c r="G777" i="1"/>
  <c r="H777" i="1"/>
  <c r="R29" i="1"/>
  <c r="H29" i="1"/>
  <c r="G29" i="1"/>
  <c r="R93" i="1"/>
  <c r="G93" i="1"/>
  <c r="H93" i="1"/>
  <c r="R157" i="1"/>
  <c r="H157" i="1"/>
  <c r="G157" i="1"/>
  <c r="R221" i="1"/>
  <c r="H221" i="1"/>
  <c r="G221" i="1"/>
  <c r="R285" i="1"/>
  <c r="H285" i="1"/>
  <c r="G285" i="1"/>
  <c r="R349" i="1"/>
  <c r="G349" i="1"/>
  <c r="H349" i="1"/>
  <c r="R413" i="1"/>
  <c r="G413" i="1"/>
  <c r="H413" i="1"/>
  <c r="R477" i="1"/>
  <c r="G477" i="1"/>
  <c r="H477" i="1"/>
  <c r="R541" i="1"/>
  <c r="G541" i="1"/>
  <c r="H541" i="1"/>
  <c r="R605" i="1"/>
  <c r="G605" i="1"/>
  <c r="H605" i="1"/>
  <c r="R669" i="1"/>
  <c r="G669" i="1"/>
  <c r="H669" i="1"/>
  <c r="R733" i="1"/>
  <c r="G733" i="1"/>
  <c r="H733" i="1"/>
  <c r="R18" i="1"/>
  <c r="G18" i="1"/>
  <c r="H18" i="1"/>
  <c r="R34" i="1"/>
  <c r="G34" i="1"/>
  <c r="H34" i="1"/>
  <c r="R50" i="1"/>
  <c r="H50" i="1"/>
  <c r="G50" i="1"/>
  <c r="R66" i="1"/>
  <c r="H66" i="1"/>
  <c r="G66" i="1"/>
  <c r="R82" i="1"/>
  <c r="H82" i="1"/>
  <c r="G82" i="1"/>
  <c r="R98" i="1"/>
  <c r="H98" i="1"/>
  <c r="G98" i="1"/>
  <c r="R114" i="1"/>
  <c r="H114" i="1"/>
  <c r="G114" i="1"/>
  <c r="R130" i="1"/>
  <c r="G130" i="1"/>
  <c r="H130" i="1"/>
  <c r="R146" i="1"/>
  <c r="G146" i="1"/>
  <c r="H146" i="1"/>
  <c r="R162" i="1"/>
  <c r="G162" i="1"/>
  <c r="H162" i="1"/>
  <c r="R178" i="1"/>
  <c r="G178" i="1"/>
  <c r="H178" i="1"/>
  <c r="R194" i="1"/>
  <c r="G194" i="1"/>
  <c r="H194" i="1"/>
  <c r="R210" i="1"/>
  <c r="G210" i="1"/>
  <c r="H210" i="1"/>
  <c r="R226" i="1"/>
  <c r="G226" i="1"/>
  <c r="H226" i="1"/>
  <c r="R242" i="1"/>
  <c r="G242" i="1"/>
  <c r="H242" i="1"/>
  <c r="R258" i="1"/>
  <c r="G258" i="1"/>
  <c r="H258" i="1"/>
  <c r="R274" i="1"/>
  <c r="G274" i="1"/>
  <c r="H274" i="1"/>
  <c r="R290" i="1"/>
  <c r="G290" i="1"/>
  <c r="H290" i="1"/>
  <c r="R306" i="1"/>
  <c r="G306" i="1"/>
  <c r="H306" i="1"/>
  <c r="R322" i="1"/>
  <c r="G322" i="1"/>
  <c r="H322" i="1"/>
  <c r="R338" i="1"/>
  <c r="G338" i="1"/>
  <c r="H338" i="1"/>
  <c r="R354" i="1"/>
  <c r="G354" i="1"/>
  <c r="H354" i="1"/>
  <c r="R370" i="1"/>
  <c r="G370" i="1"/>
  <c r="H370" i="1"/>
  <c r="R386" i="1"/>
  <c r="G386" i="1"/>
  <c r="H386" i="1"/>
  <c r="R402" i="1"/>
  <c r="G402" i="1"/>
  <c r="H402" i="1"/>
  <c r="R418" i="1"/>
  <c r="G418" i="1"/>
  <c r="H418" i="1"/>
  <c r="R434" i="1"/>
  <c r="G434" i="1"/>
  <c r="H434" i="1"/>
  <c r="R450" i="1"/>
  <c r="G450" i="1"/>
  <c r="H450" i="1"/>
  <c r="R466" i="1"/>
  <c r="G466" i="1"/>
  <c r="H466" i="1"/>
  <c r="R482" i="1"/>
  <c r="G482" i="1"/>
  <c r="H482" i="1"/>
  <c r="R498" i="1"/>
  <c r="G498" i="1"/>
  <c r="H498" i="1"/>
  <c r="R514" i="1"/>
  <c r="G514" i="1"/>
  <c r="H514" i="1"/>
  <c r="R530" i="1"/>
  <c r="G530" i="1"/>
  <c r="H530" i="1"/>
  <c r="R546" i="1"/>
  <c r="G546" i="1"/>
  <c r="H546" i="1"/>
  <c r="R562" i="1"/>
  <c r="G562" i="1"/>
  <c r="H562" i="1"/>
  <c r="R578" i="1"/>
  <c r="G578" i="1"/>
  <c r="H578" i="1"/>
  <c r="R594" i="1"/>
  <c r="G594" i="1"/>
  <c r="H594" i="1"/>
  <c r="R610" i="1"/>
  <c r="G610" i="1"/>
  <c r="H610" i="1"/>
  <c r="R626" i="1"/>
  <c r="G626" i="1"/>
  <c r="H626" i="1"/>
  <c r="R642" i="1"/>
  <c r="H642" i="1"/>
  <c r="G642" i="1"/>
  <c r="R658" i="1"/>
  <c r="H658" i="1"/>
  <c r="G658" i="1"/>
  <c r="R674" i="1"/>
  <c r="H674" i="1"/>
  <c r="G674" i="1"/>
  <c r="R690" i="1"/>
  <c r="H690" i="1"/>
  <c r="G690" i="1"/>
  <c r="R706" i="1"/>
  <c r="H706" i="1"/>
  <c r="G706" i="1"/>
  <c r="R722" i="1"/>
  <c r="H722" i="1"/>
  <c r="G722" i="1"/>
  <c r="R738" i="1"/>
  <c r="H738" i="1"/>
  <c r="G738" i="1"/>
  <c r="R754" i="1"/>
  <c r="H754" i="1"/>
  <c r="G754" i="1"/>
  <c r="R770" i="1"/>
  <c r="H770" i="1"/>
  <c r="G770" i="1"/>
  <c r="R786" i="1"/>
  <c r="H786" i="1"/>
  <c r="G786" i="1"/>
  <c r="H19" i="1"/>
  <c r="R19" i="1"/>
  <c r="G19" i="1"/>
  <c r="H35" i="1"/>
  <c r="R35" i="1"/>
  <c r="G35" i="1"/>
  <c r="R51" i="1"/>
  <c r="G51" i="1"/>
  <c r="H51" i="1"/>
  <c r="R67" i="1"/>
  <c r="G67" i="1"/>
  <c r="H67" i="1"/>
  <c r="R83" i="1"/>
  <c r="G83" i="1"/>
  <c r="H83" i="1"/>
  <c r="R99" i="1"/>
  <c r="G99" i="1"/>
  <c r="H99" i="1"/>
  <c r="R115" i="1"/>
  <c r="G115" i="1"/>
  <c r="H115" i="1"/>
  <c r="R131" i="1"/>
  <c r="H131" i="1"/>
  <c r="G131" i="1"/>
  <c r="R147" i="1"/>
  <c r="H147" i="1"/>
  <c r="G147" i="1"/>
  <c r="R163" i="1"/>
  <c r="H163" i="1"/>
  <c r="G163" i="1"/>
  <c r="R179" i="1"/>
  <c r="H179" i="1"/>
  <c r="G179" i="1"/>
  <c r="R195" i="1"/>
  <c r="H195" i="1"/>
  <c r="G195" i="1"/>
  <c r="R211" i="1"/>
  <c r="H211" i="1"/>
  <c r="G211" i="1"/>
  <c r="R227" i="1"/>
  <c r="H227" i="1"/>
  <c r="G227" i="1"/>
  <c r="R243" i="1"/>
  <c r="H243" i="1"/>
  <c r="G243" i="1"/>
  <c r="R259" i="1"/>
  <c r="H259" i="1"/>
  <c r="G259" i="1"/>
  <c r="R275" i="1"/>
  <c r="H275" i="1"/>
  <c r="G275" i="1"/>
  <c r="R291" i="1"/>
  <c r="H291" i="1"/>
  <c r="G291" i="1"/>
  <c r="R307" i="1"/>
  <c r="G307" i="1"/>
  <c r="H307" i="1"/>
  <c r="R323" i="1"/>
  <c r="G323" i="1"/>
  <c r="H323" i="1"/>
  <c r="R339" i="1"/>
  <c r="G339" i="1"/>
  <c r="H339" i="1"/>
  <c r="R355" i="1"/>
  <c r="G355" i="1"/>
  <c r="H355" i="1"/>
  <c r="R371" i="1"/>
  <c r="G371" i="1"/>
  <c r="H371" i="1"/>
  <c r="R387" i="1"/>
  <c r="G387" i="1"/>
  <c r="H387" i="1"/>
  <c r="R403" i="1"/>
  <c r="G403" i="1"/>
  <c r="H403" i="1"/>
  <c r="R419" i="1"/>
  <c r="G419" i="1"/>
  <c r="H419" i="1"/>
  <c r="R435" i="1"/>
  <c r="G435" i="1"/>
  <c r="H435" i="1"/>
  <c r="R451" i="1"/>
  <c r="G451" i="1"/>
  <c r="H451" i="1"/>
  <c r="R467" i="1"/>
  <c r="G467" i="1"/>
  <c r="H467" i="1"/>
  <c r="R483" i="1"/>
  <c r="G483" i="1"/>
  <c r="H483" i="1"/>
  <c r="R499" i="1"/>
  <c r="G499" i="1"/>
  <c r="H499" i="1"/>
  <c r="R515" i="1"/>
  <c r="G515" i="1"/>
  <c r="H515" i="1"/>
  <c r="R531" i="1"/>
  <c r="G531" i="1"/>
  <c r="H531" i="1"/>
  <c r="R547" i="1"/>
  <c r="G547" i="1"/>
  <c r="H547" i="1"/>
  <c r="R563" i="1"/>
  <c r="G563" i="1"/>
  <c r="H563" i="1"/>
  <c r="R579" i="1"/>
  <c r="G579" i="1"/>
  <c r="H579" i="1"/>
  <c r="R595" i="1"/>
  <c r="G595" i="1"/>
  <c r="H595" i="1"/>
  <c r="R611" i="1"/>
  <c r="G611" i="1"/>
  <c r="H611" i="1"/>
  <c r="R627" i="1"/>
  <c r="G627" i="1"/>
  <c r="H627" i="1"/>
  <c r="R643" i="1"/>
  <c r="G643" i="1"/>
  <c r="H643" i="1"/>
  <c r="R659" i="1"/>
  <c r="G659" i="1"/>
  <c r="H659" i="1"/>
  <c r="R675" i="1"/>
  <c r="G675" i="1"/>
  <c r="H675" i="1"/>
  <c r="R691" i="1"/>
  <c r="G691" i="1"/>
  <c r="H691" i="1"/>
  <c r="R707" i="1"/>
  <c r="G707" i="1"/>
  <c r="H707" i="1"/>
  <c r="R723" i="1"/>
  <c r="G723" i="1"/>
  <c r="H723" i="1"/>
  <c r="R739" i="1"/>
  <c r="G739" i="1"/>
  <c r="H739" i="1"/>
  <c r="R755" i="1"/>
  <c r="G755" i="1"/>
  <c r="H755" i="1"/>
  <c r="R771" i="1"/>
  <c r="G771" i="1"/>
  <c r="H771" i="1"/>
  <c r="R787" i="1"/>
  <c r="G787" i="1"/>
  <c r="H787" i="1"/>
  <c r="R16" i="1"/>
  <c r="H16" i="1"/>
  <c r="G16" i="1"/>
  <c r="R32" i="1"/>
  <c r="H32" i="1"/>
  <c r="G32" i="1"/>
  <c r="R48" i="1"/>
  <c r="H48" i="1"/>
  <c r="G48" i="1"/>
  <c r="R64" i="1"/>
  <c r="H64" i="1"/>
  <c r="G64" i="1"/>
  <c r="R80" i="1"/>
  <c r="H80" i="1"/>
  <c r="G80" i="1"/>
  <c r="R96" i="1"/>
  <c r="H96" i="1"/>
  <c r="G96" i="1"/>
  <c r="R112" i="1"/>
  <c r="H112" i="1"/>
  <c r="G112" i="1"/>
  <c r="R128" i="1"/>
  <c r="G128" i="1"/>
  <c r="H128" i="1"/>
  <c r="R144" i="1"/>
  <c r="G144" i="1"/>
  <c r="H144" i="1"/>
  <c r="R160" i="1"/>
  <c r="G160" i="1"/>
  <c r="H160" i="1"/>
  <c r="R176" i="1"/>
  <c r="G176" i="1"/>
  <c r="H176" i="1"/>
  <c r="R192" i="1"/>
  <c r="G192" i="1"/>
  <c r="H192" i="1"/>
  <c r="R208" i="1"/>
  <c r="G208" i="1"/>
  <c r="H208" i="1"/>
  <c r="R224" i="1"/>
  <c r="G224" i="1"/>
  <c r="H224" i="1"/>
  <c r="R240" i="1"/>
  <c r="G240" i="1"/>
  <c r="H240" i="1"/>
  <c r="R256" i="1"/>
  <c r="G256" i="1"/>
  <c r="H256" i="1"/>
  <c r="R272" i="1"/>
  <c r="G272" i="1"/>
  <c r="H272" i="1"/>
  <c r="R288" i="1"/>
  <c r="G288" i="1"/>
  <c r="H288" i="1"/>
  <c r="R304" i="1"/>
  <c r="G304" i="1"/>
  <c r="H304" i="1"/>
  <c r="R320" i="1"/>
  <c r="G320" i="1"/>
  <c r="H320" i="1"/>
  <c r="R336" i="1"/>
  <c r="G336" i="1"/>
  <c r="H336" i="1"/>
  <c r="R352" i="1"/>
  <c r="G352" i="1"/>
  <c r="H352" i="1"/>
  <c r="R368" i="1"/>
  <c r="G368" i="1"/>
  <c r="H368" i="1"/>
  <c r="R384" i="1"/>
  <c r="G384" i="1"/>
  <c r="H384" i="1"/>
  <c r="R400" i="1"/>
  <c r="G400" i="1"/>
  <c r="H400" i="1"/>
  <c r="R416" i="1"/>
  <c r="G416" i="1"/>
  <c r="H416" i="1"/>
  <c r="R432" i="1"/>
  <c r="G432" i="1"/>
  <c r="H432" i="1"/>
  <c r="R448" i="1"/>
  <c r="G448" i="1"/>
  <c r="H448" i="1"/>
  <c r="R464" i="1"/>
  <c r="G464" i="1"/>
  <c r="H464" i="1"/>
  <c r="R480" i="1"/>
  <c r="G480" i="1"/>
  <c r="H480" i="1"/>
  <c r="R496" i="1"/>
  <c r="G496" i="1"/>
  <c r="H496" i="1"/>
  <c r="R512" i="1"/>
  <c r="G512" i="1"/>
  <c r="H512" i="1"/>
  <c r="R528" i="1"/>
  <c r="G528" i="1"/>
  <c r="H528" i="1"/>
  <c r="R544" i="1"/>
  <c r="G544" i="1"/>
  <c r="H544" i="1"/>
  <c r="R560" i="1"/>
  <c r="G560" i="1"/>
  <c r="H560" i="1"/>
  <c r="R576" i="1"/>
  <c r="G576" i="1"/>
  <c r="H576" i="1"/>
  <c r="R592" i="1"/>
  <c r="G592" i="1"/>
  <c r="H592" i="1"/>
  <c r="R608" i="1"/>
  <c r="G608" i="1"/>
  <c r="H608" i="1"/>
  <c r="R624" i="1"/>
  <c r="G624" i="1"/>
  <c r="H624" i="1"/>
  <c r="R640" i="1"/>
  <c r="G640" i="1"/>
  <c r="H640" i="1"/>
  <c r="R656" i="1"/>
  <c r="H656" i="1"/>
  <c r="G656" i="1"/>
  <c r="R672" i="1"/>
  <c r="H672" i="1"/>
  <c r="G672" i="1"/>
  <c r="R688" i="1"/>
  <c r="H688" i="1"/>
  <c r="G688" i="1"/>
  <c r="R704" i="1"/>
  <c r="H704" i="1"/>
  <c r="G704" i="1"/>
  <c r="R720" i="1"/>
  <c r="H720" i="1"/>
  <c r="G720" i="1"/>
  <c r="R736" i="1"/>
  <c r="H736" i="1"/>
  <c r="G736" i="1"/>
  <c r="R752" i="1"/>
  <c r="H752" i="1"/>
  <c r="G752" i="1"/>
  <c r="R768" i="1"/>
  <c r="H768" i="1"/>
  <c r="G768" i="1"/>
  <c r="R784" i="1"/>
  <c r="H784" i="1"/>
  <c r="G784" i="1"/>
  <c r="R53" i="1"/>
  <c r="G53" i="1"/>
  <c r="H53" i="1"/>
  <c r="R517" i="1"/>
  <c r="G517" i="1"/>
  <c r="H517" i="1"/>
  <c r="R725" i="1"/>
  <c r="G725" i="1"/>
  <c r="H725" i="1"/>
  <c r="R293" i="1"/>
  <c r="H293" i="1"/>
  <c r="G293" i="1"/>
  <c r="R177" i="1"/>
  <c r="H177" i="1"/>
  <c r="G177" i="1"/>
  <c r="R369" i="1"/>
  <c r="G369" i="1"/>
  <c r="H369" i="1"/>
  <c r="R561" i="1"/>
  <c r="G561" i="1"/>
  <c r="H561" i="1"/>
  <c r="R753" i="1"/>
  <c r="G753" i="1"/>
  <c r="H753" i="1"/>
  <c r="R41" i="1"/>
  <c r="G41" i="1"/>
  <c r="H41" i="1"/>
  <c r="R233" i="1"/>
  <c r="H233" i="1"/>
  <c r="G233" i="1"/>
  <c r="R425" i="1"/>
  <c r="G425" i="1"/>
  <c r="H425" i="1"/>
  <c r="R617" i="1"/>
  <c r="G617" i="1"/>
  <c r="H617" i="1"/>
  <c r="R745" i="1"/>
  <c r="G745" i="1"/>
  <c r="H745" i="1"/>
  <c r="R61" i="1"/>
  <c r="G61" i="1"/>
  <c r="H61" i="1"/>
  <c r="R189" i="1"/>
  <c r="H189" i="1"/>
  <c r="G189" i="1"/>
  <c r="R317" i="1"/>
  <c r="G317" i="1"/>
  <c r="H317" i="1"/>
  <c r="R509" i="1"/>
  <c r="G509" i="1"/>
  <c r="H509" i="1"/>
  <c r="R701" i="1"/>
  <c r="G701" i="1"/>
  <c r="H701" i="1"/>
  <c r="R42" i="1"/>
  <c r="H42" i="1"/>
  <c r="G42" i="1"/>
  <c r="R90" i="1"/>
  <c r="H90" i="1"/>
  <c r="G90" i="1"/>
  <c r="R138" i="1"/>
  <c r="G138" i="1"/>
  <c r="H138" i="1"/>
  <c r="R186" i="1"/>
  <c r="G186" i="1"/>
  <c r="H186" i="1"/>
  <c r="R218" i="1"/>
  <c r="G218" i="1"/>
  <c r="H218" i="1"/>
  <c r="R266" i="1"/>
  <c r="G266" i="1"/>
  <c r="H266" i="1"/>
  <c r="R314" i="1"/>
  <c r="G314" i="1"/>
  <c r="H314" i="1"/>
  <c r="R362" i="1"/>
  <c r="G362" i="1"/>
  <c r="H362" i="1"/>
  <c r="R410" i="1"/>
  <c r="G410" i="1"/>
  <c r="H410" i="1"/>
  <c r="R458" i="1"/>
  <c r="G458" i="1"/>
  <c r="H458" i="1"/>
  <c r="R506" i="1"/>
  <c r="G506" i="1"/>
  <c r="H506" i="1"/>
  <c r="R554" i="1"/>
  <c r="G554" i="1"/>
  <c r="H554" i="1"/>
  <c r="R586" i="1"/>
  <c r="G586" i="1"/>
  <c r="H586" i="1"/>
  <c r="R634" i="1"/>
  <c r="G634" i="1"/>
  <c r="H634" i="1"/>
  <c r="R682" i="1"/>
  <c r="H682" i="1"/>
  <c r="G682" i="1"/>
  <c r="R730" i="1"/>
  <c r="H730" i="1"/>
  <c r="G730" i="1"/>
  <c r="R778" i="1"/>
  <c r="H778" i="1"/>
  <c r="G778" i="1"/>
  <c r="R43" i="1"/>
  <c r="G43" i="1"/>
  <c r="H43" i="1"/>
  <c r="R91" i="1"/>
  <c r="G91" i="1"/>
  <c r="H91" i="1"/>
  <c r="R139" i="1"/>
  <c r="H139" i="1"/>
  <c r="G139" i="1"/>
  <c r="R187" i="1"/>
  <c r="H187" i="1"/>
  <c r="G187" i="1"/>
  <c r="R235" i="1"/>
  <c r="H235" i="1"/>
  <c r="G235" i="1"/>
  <c r="R267" i="1"/>
  <c r="H267" i="1"/>
  <c r="G267" i="1"/>
  <c r="R299" i="1"/>
  <c r="H299" i="1"/>
  <c r="G299" i="1"/>
  <c r="R347" i="1"/>
  <c r="G347" i="1"/>
  <c r="H347" i="1"/>
  <c r="R395" i="1"/>
  <c r="G395" i="1"/>
  <c r="H395" i="1"/>
  <c r="R443" i="1"/>
  <c r="G443" i="1"/>
  <c r="H443" i="1"/>
  <c r="R491" i="1"/>
  <c r="G491" i="1"/>
  <c r="H491" i="1"/>
  <c r="R539" i="1"/>
  <c r="G539" i="1"/>
  <c r="H539" i="1"/>
  <c r="R571" i="1"/>
  <c r="G571" i="1"/>
  <c r="H571" i="1"/>
  <c r="R619" i="1"/>
  <c r="G619" i="1"/>
  <c r="H619" i="1"/>
  <c r="R683" i="1"/>
  <c r="G683" i="1"/>
  <c r="H683" i="1"/>
  <c r="R731" i="1"/>
  <c r="G731" i="1"/>
  <c r="H731" i="1"/>
  <c r="R779" i="1"/>
  <c r="G779" i="1"/>
  <c r="H779" i="1"/>
  <c r="R24" i="1"/>
  <c r="H24" i="1"/>
  <c r="G24" i="1"/>
  <c r="R72" i="1"/>
  <c r="H72" i="1"/>
  <c r="G72" i="1"/>
  <c r="R120" i="1"/>
  <c r="H120" i="1"/>
  <c r="G120" i="1"/>
  <c r="R168" i="1"/>
  <c r="G168" i="1"/>
  <c r="H168" i="1"/>
  <c r="R216" i="1"/>
  <c r="G216" i="1"/>
  <c r="H216" i="1"/>
  <c r="R264" i="1"/>
  <c r="G264" i="1"/>
  <c r="H264" i="1"/>
  <c r="R312" i="1"/>
  <c r="G312" i="1"/>
  <c r="H312" i="1"/>
  <c r="R344" i="1"/>
  <c r="G344" i="1"/>
  <c r="H344" i="1"/>
  <c r="R392" i="1"/>
  <c r="G392" i="1"/>
  <c r="H392" i="1"/>
  <c r="R440" i="1"/>
  <c r="G440" i="1"/>
  <c r="H440" i="1"/>
  <c r="R488" i="1"/>
  <c r="G488" i="1"/>
  <c r="H488" i="1"/>
  <c r="R536" i="1"/>
  <c r="G536" i="1"/>
  <c r="H536" i="1"/>
  <c r="R584" i="1"/>
  <c r="G584" i="1"/>
  <c r="H584" i="1"/>
  <c r="R616" i="1"/>
  <c r="G616" i="1"/>
  <c r="H616" i="1"/>
  <c r="R664" i="1"/>
  <c r="H664" i="1"/>
  <c r="G664" i="1"/>
  <c r="R712" i="1"/>
  <c r="H712" i="1"/>
  <c r="G712" i="1"/>
  <c r="R760" i="1"/>
  <c r="H760" i="1"/>
  <c r="G760" i="1"/>
  <c r="R629" i="1"/>
  <c r="G629" i="1"/>
  <c r="H629" i="1"/>
  <c r="R197" i="1"/>
  <c r="H197" i="1"/>
  <c r="G197" i="1"/>
  <c r="R453" i="1"/>
  <c r="G453" i="1"/>
  <c r="H453" i="1"/>
  <c r="R709" i="1"/>
  <c r="G709" i="1"/>
  <c r="H709" i="1"/>
  <c r="R757" i="1"/>
  <c r="G757" i="1"/>
  <c r="H757" i="1"/>
  <c r="R149" i="1"/>
  <c r="H149" i="1"/>
  <c r="G149" i="1"/>
  <c r="R405" i="1"/>
  <c r="G405" i="1"/>
  <c r="H405" i="1"/>
  <c r="R661" i="1"/>
  <c r="G661" i="1"/>
  <c r="H661" i="1"/>
  <c r="R181" i="1"/>
  <c r="H181" i="1"/>
  <c r="G181" i="1"/>
  <c r="R229" i="1"/>
  <c r="H229" i="1"/>
  <c r="G229" i="1"/>
  <c r="R485" i="1"/>
  <c r="G485" i="1"/>
  <c r="H485" i="1"/>
  <c r="R741" i="1"/>
  <c r="G741" i="1"/>
  <c r="H741" i="1"/>
  <c r="R33" i="1"/>
  <c r="H33" i="1"/>
  <c r="G33" i="1"/>
  <c r="R97" i="1"/>
  <c r="G97" i="1"/>
  <c r="H97" i="1"/>
  <c r="R161" i="1"/>
  <c r="H161" i="1"/>
  <c r="G161" i="1"/>
  <c r="R225" i="1"/>
  <c r="H225" i="1"/>
  <c r="G225" i="1"/>
  <c r="R289" i="1"/>
  <c r="H289" i="1"/>
  <c r="G289" i="1"/>
  <c r="R353" i="1"/>
  <c r="G353" i="1"/>
  <c r="H353" i="1"/>
  <c r="R417" i="1"/>
  <c r="G417" i="1"/>
  <c r="H417" i="1"/>
  <c r="R481" i="1"/>
  <c r="G481" i="1"/>
  <c r="H481" i="1"/>
  <c r="R545" i="1"/>
  <c r="G545" i="1"/>
  <c r="H545" i="1"/>
  <c r="R609" i="1"/>
  <c r="G609" i="1"/>
  <c r="H609" i="1"/>
  <c r="R673" i="1"/>
  <c r="G673" i="1"/>
  <c r="H673" i="1"/>
  <c r="R737" i="1"/>
  <c r="G737" i="1"/>
  <c r="H737" i="1"/>
  <c r="R25" i="1"/>
  <c r="H25" i="1"/>
  <c r="G25" i="1"/>
  <c r="R89" i="1"/>
  <c r="G89" i="1"/>
  <c r="H89" i="1"/>
  <c r="R153" i="1"/>
  <c r="H153" i="1"/>
  <c r="G153" i="1"/>
  <c r="R217" i="1"/>
  <c r="H217" i="1"/>
  <c r="G217" i="1"/>
  <c r="R281" i="1"/>
  <c r="H281" i="1"/>
  <c r="G281" i="1"/>
  <c r="R345" i="1"/>
  <c r="G345" i="1"/>
  <c r="H345" i="1"/>
  <c r="R409" i="1"/>
  <c r="G409" i="1"/>
  <c r="H409" i="1"/>
  <c r="R473" i="1"/>
  <c r="G473" i="1"/>
  <c r="H473" i="1"/>
  <c r="R537" i="1"/>
  <c r="G537" i="1"/>
  <c r="H537" i="1"/>
  <c r="R601" i="1"/>
  <c r="G601" i="1"/>
  <c r="H601" i="1"/>
  <c r="R665" i="1"/>
  <c r="G665" i="1"/>
  <c r="H665" i="1"/>
  <c r="R729" i="1"/>
  <c r="G729" i="1"/>
  <c r="H729" i="1"/>
  <c r="R45" i="1"/>
  <c r="G45" i="1"/>
  <c r="H45" i="1"/>
  <c r="R109" i="1"/>
  <c r="G109" i="1"/>
  <c r="H109" i="1"/>
  <c r="R173" i="1"/>
  <c r="H173" i="1"/>
  <c r="G173" i="1"/>
  <c r="R237" i="1"/>
  <c r="H237" i="1"/>
  <c r="G237" i="1"/>
  <c r="R301" i="1"/>
  <c r="G301" i="1"/>
  <c r="H301" i="1"/>
  <c r="R365" i="1"/>
  <c r="G365" i="1"/>
  <c r="H365" i="1"/>
  <c r="R429" i="1"/>
  <c r="G429" i="1"/>
  <c r="H429" i="1"/>
  <c r="R493" i="1"/>
  <c r="G493" i="1"/>
  <c r="H493" i="1"/>
  <c r="R557" i="1"/>
  <c r="G557" i="1"/>
  <c r="H557" i="1"/>
  <c r="R621" i="1"/>
  <c r="G621" i="1"/>
  <c r="H621" i="1"/>
  <c r="R685" i="1"/>
  <c r="G685" i="1"/>
  <c r="H685" i="1"/>
  <c r="R749" i="1"/>
  <c r="G749" i="1"/>
  <c r="H749" i="1"/>
  <c r="R22" i="1"/>
  <c r="G22" i="1"/>
  <c r="H22" i="1"/>
  <c r="R38" i="1"/>
  <c r="G38" i="1"/>
  <c r="H38" i="1"/>
  <c r="R54" i="1"/>
  <c r="H54" i="1"/>
  <c r="G54" i="1"/>
  <c r="R70" i="1"/>
  <c r="H70" i="1"/>
  <c r="G70" i="1"/>
  <c r="R86" i="1"/>
  <c r="H86" i="1"/>
  <c r="G86" i="1"/>
  <c r="R102" i="1"/>
  <c r="H102" i="1"/>
  <c r="G102" i="1"/>
  <c r="R118" i="1"/>
  <c r="H118" i="1"/>
  <c r="G118" i="1"/>
  <c r="R134" i="1"/>
  <c r="G134" i="1"/>
  <c r="H134" i="1"/>
  <c r="R150" i="1"/>
  <c r="G150" i="1"/>
  <c r="H150" i="1"/>
  <c r="R166" i="1"/>
  <c r="G166" i="1"/>
  <c r="H166" i="1"/>
  <c r="R182" i="1"/>
  <c r="G182" i="1"/>
  <c r="H182" i="1"/>
  <c r="R198" i="1"/>
  <c r="G198" i="1"/>
  <c r="H198" i="1"/>
  <c r="R214" i="1"/>
  <c r="G214" i="1"/>
  <c r="H214" i="1"/>
  <c r="R230" i="1"/>
  <c r="G230" i="1"/>
  <c r="H230" i="1"/>
  <c r="R246" i="1"/>
  <c r="G246" i="1"/>
  <c r="H246" i="1"/>
  <c r="R262" i="1"/>
  <c r="G262" i="1"/>
  <c r="H262" i="1"/>
  <c r="R278" i="1"/>
  <c r="G278" i="1"/>
  <c r="H278" i="1"/>
  <c r="R294" i="1"/>
  <c r="G294" i="1"/>
  <c r="H294" i="1"/>
  <c r="R310" i="1"/>
  <c r="G310" i="1"/>
  <c r="H310" i="1"/>
  <c r="R326" i="1"/>
  <c r="G326" i="1"/>
  <c r="H326" i="1"/>
  <c r="R342" i="1"/>
  <c r="G342" i="1"/>
  <c r="H342" i="1"/>
  <c r="R358" i="1"/>
  <c r="G358" i="1"/>
  <c r="H358" i="1"/>
  <c r="R374" i="1"/>
  <c r="G374" i="1"/>
  <c r="H374" i="1"/>
  <c r="R390" i="1"/>
  <c r="G390" i="1"/>
  <c r="H390" i="1"/>
  <c r="R406" i="1"/>
  <c r="G406" i="1"/>
  <c r="H406" i="1"/>
  <c r="R422" i="1"/>
  <c r="G422" i="1"/>
  <c r="H422" i="1"/>
  <c r="R438" i="1"/>
  <c r="G438" i="1"/>
  <c r="H438" i="1"/>
  <c r="R454" i="1"/>
  <c r="G454" i="1"/>
  <c r="H454" i="1"/>
  <c r="R470" i="1"/>
  <c r="G470" i="1"/>
  <c r="H470" i="1"/>
  <c r="R486" i="1"/>
  <c r="G486" i="1"/>
  <c r="H486" i="1"/>
  <c r="R502" i="1"/>
  <c r="G502" i="1"/>
  <c r="H502" i="1"/>
  <c r="R518" i="1"/>
  <c r="G518" i="1"/>
  <c r="H518" i="1"/>
  <c r="R534" i="1"/>
  <c r="G534" i="1"/>
  <c r="H534" i="1"/>
  <c r="R550" i="1"/>
  <c r="G550" i="1"/>
  <c r="H550" i="1"/>
  <c r="R566" i="1"/>
  <c r="G566" i="1"/>
  <c r="H566" i="1"/>
  <c r="R582" i="1"/>
  <c r="G582" i="1"/>
  <c r="H582" i="1"/>
  <c r="R598" i="1"/>
  <c r="G598" i="1"/>
  <c r="H598" i="1"/>
  <c r="R614" i="1"/>
  <c r="G614" i="1"/>
  <c r="H614" i="1"/>
  <c r="R630" i="1"/>
  <c r="G630" i="1"/>
  <c r="H630" i="1"/>
  <c r="R646" i="1"/>
  <c r="H646" i="1"/>
  <c r="G646" i="1"/>
  <c r="R662" i="1"/>
  <c r="H662" i="1"/>
  <c r="G662" i="1"/>
  <c r="R678" i="1"/>
  <c r="H678" i="1"/>
  <c r="G678" i="1"/>
  <c r="R694" i="1"/>
  <c r="H694" i="1"/>
  <c r="G694" i="1"/>
  <c r="R710" i="1"/>
  <c r="H710" i="1"/>
  <c r="G710" i="1"/>
  <c r="R726" i="1"/>
  <c r="H726" i="1"/>
  <c r="G726" i="1"/>
  <c r="R742" i="1"/>
  <c r="H742" i="1"/>
  <c r="G742" i="1"/>
  <c r="R758" i="1"/>
  <c r="H758" i="1"/>
  <c r="G758" i="1"/>
  <c r="R774" i="1"/>
  <c r="H774" i="1"/>
  <c r="G774" i="1"/>
  <c r="R7" i="1"/>
  <c r="G7" i="1"/>
  <c r="H7" i="1"/>
  <c r="H23" i="1"/>
  <c r="R23" i="1"/>
  <c r="G23" i="1"/>
  <c r="H39" i="1"/>
  <c r="R39" i="1"/>
  <c r="G39" i="1"/>
  <c r="R55" i="1"/>
  <c r="G55" i="1"/>
  <c r="H55" i="1"/>
  <c r="R71" i="1"/>
  <c r="G71" i="1"/>
  <c r="H71" i="1"/>
  <c r="R87" i="1"/>
  <c r="G87" i="1"/>
  <c r="H87" i="1"/>
  <c r="R103" i="1"/>
  <c r="G103" i="1"/>
  <c r="H103" i="1"/>
  <c r="R119" i="1"/>
  <c r="G119" i="1"/>
  <c r="H119" i="1"/>
  <c r="R135" i="1"/>
  <c r="H135" i="1"/>
  <c r="G135" i="1"/>
  <c r="R151" i="1"/>
  <c r="H151" i="1"/>
  <c r="G151" i="1"/>
  <c r="R167" i="1"/>
  <c r="H167" i="1"/>
  <c r="G167" i="1"/>
  <c r="R183" i="1"/>
  <c r="H183" i="1"/>
  <c r="G183" i="1"/>
  <c r="R199" i="1"/>
  <c r="H199" i="1"/>
  <c r="G199" i="1"/>
  <c r="R215" i="1"/>
  <c r="H215" i="1"/>
  <c r="G215" i="1"/>
  <c r="R231" i="1"/>
  <c r="H231" i="1"/>
  <c r="G231" i="1"/>
  <c r="R247" i="1"/>
  <c r="H247" i="1"/>
  <c r="G247" i="1"/>
  <c r="R263" i="1"/>
  <c r="H263" i="1"/>
  <c r="G263" i="1"/>
  <c r="R279" i="1"/>
  <c r="H279" i="1"/>
  <c r="G279" i="1"/>
  <c r="R295" i="1"/>
  <c r="H295" i="1"/>
  <c r="G295" i="1"/>
  <c r="R311" i="1"/>
  <c r="G311" i="1"/>
  <c r="H311" i="1"/>
  <c r="R327" i="1"/>
  <c r="G327" i="1"/>
  <c r="H327" i="1"/>
  <c r="R343" i="1"/>
  <c r="G343" i="1"/>
  <c r="H343" i="1"/>
  <c r="R359" i="1"/>
  <c r="G359" i="1"/>
  <c r="H359" i="1"/>
  <c r="R375" i="1"/>
  <c r="G375" i="1"/>
  <c r="H375" i="1"/>
  <c r="R391" i="1"/>
  <c r="G391" i="1"/>
  <c r="H391" i="1"/>
  <c r="R407" i="1"/>
  <c r="G407" i="1"/>
  <c r="H407" i="1"/>
  <c r="R423" i="1"/>
  <c r="G423" i="1"/>
  <c r="H423" i="1"/>
  <c r="R439" i="1"/>
  <c r="G439" i="1"/>
  <c r="H439" i="1"/>
  <c r="R455" i="1"/>
  <c r="G455" i="1"/>
  <c r="H455" i="1"/>
  <c r="R471" i="1"/>
  <c r="G471" i="1"/>
  <c r="H471" i="1"/>
  <c r="R487" i="1"/>
  <c r="G487" i="1"/>
  <c r="H487" i="1"/>
  <c r="R503" i="1"/>
  <c r="G503" i="1"/>
  <c r="H503" i="1"/>
  <c r="R519" i="1"/>
  <c r="G519" i="1"/>
  <c r="H519" i="1"/>
  <c r="R535" i="1"/>
  <c r="G535" i="1"/>
  <c r="H535" i="1"/>
  <c r="R551" i="1"/>
  <c r="G551" i="1"/>
  <c r="H551" i="1"/>
  <c r="R567" i="1"/>
  <c r="G567" i="1"/>
  <c r="H567" i="1"/>
  <c r="R583" i="1"/>
  <c r="G583" i="1"/>
  <c r="H583" i="1"/>
  <c r="R599" i="1"/>
  <c r="G599" i="1"/>
  <c r="H599" i="1"/>
  <c r="R615" i="1"/>
  <c r="G615" i="1"/>
  <c r="H615" i="1"/>
  <c r="R631" i="1"/>
  <c r="G631" i="1"/>
  <c r="H631" i="1"/>
  <c r="R647" i="1"/>
  <c r="G647" i="1"/>
  <c r="H647" i="1"/>
  <c r="R663" i="1"/>
  <c r="G663" i="1"/>
  <c r="H663" i="1"/>
  <c r="R679" i="1"/>
  <c r="G679" i="1"/>
  <c r="H679" i="1"/>
  <c r="R695" i="1"/>
  <c r="G695" i="1"/>
  <c r="H695" i="1"/>
  <c r="R711" i="1"/>
  <c r="G711" i="1"/>
  <c r="H711" i="1"/>
  <c r="R727" i="1"/>
  <c r="G727" i="1"/>
  <c r="H727" i="1"/>
  <c r="R743" i="1"/>
  <c r="G743" i="1"/>
  <c r="H743" i="1"/>
  <c r="R759" i="1"/>
  <c r="G759" i="1"/>
  <c r="H759" i="1"/>
  <c r="R775" i="1"/>
  <c r="G775" i="1"/>
  <c r="H775" i="1"/>
  <c r="R20" i="1"/>
  <c r="G20" i="1"/>
  <c r="H20" i="1"/>
  <c r="R36" i="1"/>
  <c r="G36" i="1"/>
  <c r="H36" i="1"/>
  <c r="R52" i="1"/>
  <c r="H52" i="1"/>
  <c r="G52" i="1"/>
  <c r="R68" i="1"/>
  <c r="H68" i="1"/>
  <c r="G68" i="1"/>
  <c r="R84" i="1"/>
  <c r="H84" i="1"/>
  <c r="G84" i="1"/>
  <c r="R100" i="1"/>
  <c r="H100" i="1"/>
  <c r="G100" i="1"/>
  <c r="R116" i="1"/>
  <c r="H116" i="1"/>
  <c r="G116" i="1"/>
  <c r="R132" i="1"/>
  <c r="G132" i="1"/>
  <c r="H132" i="1"/>
  <c r="R148" i="1"/>
  <c r="G148" i="1"/>
  <c r="H148" i="1"/>
  <c r="R164" i="1"/>
  <c r="G164" i="1"/>
  <c r="H164" i="1"/>
  <c r="R180" i="1"/>
  <c r="G180" i="1"/>
  <c r="H180" i="1"/>
  <c r="R196" i="1"/>
  <c r="G196" i="1"/>
  <c r="H196" i="1"/>
  <c r="R212" i="1"/>
  <c r="G212" i="1"/>
  <c r="H212" i="1"/>
  <c r="R228" i="1"/>
  <c r="G228" i="1"/>
  <c r="H228" i="1"/>
  <c r="R244" i="1"/>
  <c r="G244" i="1"/>
  <c r="H244" i="1"/>
  <c r="R260" i="1"/>
  <c r="G260" i="1"/>
  <c r="H260" i="1"/>
  <c r="R276" i="1"/>
  <c r="G276" i="1"/>
  <c r="H276" i="1"/>
  <c r="R292" i="1"/>
  <c r="G292" i="1"/>
  <c r="H292" i="1"/>
  <c r="R308" i="1"/>
  <c r="G308" i="1"/>
  <c r="H308" i="1"/>
  <c r="R324" i="1"/>
  <c r="G324" i="1"/>
  <c r="H324" i="1"/>
  <c r="R340" i="1"/>
  <c r="G340" i="1"/>
  <c r="H340" i="1"/>
  <c r="R356" i="1"/>
  <c r="G356" i="1"/>
  <c r="H356" i="1"/>
  <c r="R372" i="1"/>
  <c r="G372" i="1"/>
  <c r="H372" i="1"/>
  <c r="R388" i="1"/>
  <c r="G388" i="1"/>
  <c r="H388" i="1"/>
  <c r="R404" i="1"/>
  <c r="G404" i="1"/>
  <c r="H404" i="1"/>
  <c r="R420" i="1"/>
  <c r="G420" i="1"/>
  <c r="H420" i="1"/>
  <c r="R436" i="1"/>
  <c r="G436" i="1"/>
  <c r="H436" i="1"/>
  <c r="R452" i="1"/>
  <c r="G452" i="1"/>
  <c r="H452" i="1"/>
  <c r="R468" i="1"/>
  <c r="G468" i="1"/>
  <c r="H468" i="1"/>
  <c r="R484" i="1"/>
  <c r="G484" i="1"/>
  <c r="H484" i="1"/>
  <c r="R500" i="1"/>
  <c r="G500" i="1"/>
  <c r="H500" i="1"/>
  <c r="R516" i="1"/>
  <c r="G516" i="1"/>
  <c r="H516" i="1"/>
  <c r="R532" i="1"/>
  <c r="G532" i="1"/>
  <c r="H532" i="1"/>
  <c r="R548" i="1"/>
  <c r="G548" i="1"/>
  <c r="H548" i="1"/>
  <c r="R564" i="1"/>
  <c r="G564" i="1"/>
  <c r="H564" i="1"/>
  <c r="R580" i="1"/>
  <c r="G580" i="1"/>
  <c r="H580" i="1"/>
  <c r="R596" i="1"/>
  <c r="G596" i="1"/>
  <c r="H596" i="1"/>
  <c r="R612" i="1"/>
  <c r="G612" i="1"/>
  <c r="H612" i="1"/>
  <c r="R628" i="1"/>
  <c r="G628" i="1"/>
  <c r="H628" i="1"/>
  <c r="R644" i="1"/>
  <c r="H644" i="1"/>
  <c r="G644" i="1"/>
  <c r="R660" i="1"/>
  <c r="H660" i="1"/>
  <c r="G660" i="1"/>
  <c r="R676" i="1"/>
  <c r="H676" i="1"/>
  <c r="G676" i="1"/>
  <c r="R692" i="1"/>
  <c r="H692" i="1"/>
  <c r="G692" i="1"/>
  <c r="R708" i="1"/>
  <c r="H708" i="1"/>
  <c r="G708" i="1"/>
  <c r="R724" i="1"/>
  <c r="H724" i="1"/>
  <c r="G724" i="1"/>
  <c r="R740" i="1"/>
  <c r="H740" i="1"/>
  <c r="G740" i="1"/>
  <c r="R756" i="1"/>
  <c r="H756" i="1"/>
  <c r="G756" i="1"/>
  <c r="R772" i="1"/>
  <c r="H772" i="1"/>
  <c r="G772" i="1"/>
  <c r="R788" i="1"/>
  <c r="H788" i="1"/>
  <c r="G788" i="1"/>
  <c r="K5" i="1" l="1"/>
  <c r="H5" i="1" l="1"/>
  <c r="G5" i="1"/>
  <c r="J5" i="1"/>
  <c r="I5" i="1"/>
  <c r="F35" i="1" l="1"/>
  <c r="F42" i="1"/>
  <c r="F31" i="1"/>
  <c r="F27" i="1"/>
  <c r="F37" i="1"/>
  <c r="F15" i="1"/>
  <c r="F24" i="1"/>
  <c r="F33" i="1"/>
  <c r="F20" i="1"/>
  <c r="F41" i="1"/>
  <c r="F22" i="1"/>
  <c r="F26" i="1"/>
  <c r="F13" i="1"/>
  <c r="F40" i="1"/>
  <c r="F38" i="1"/>
  <c r="F19" i="1"/>
  <c r="F10" i="1"/>
  <c r="F30" i="1"/>
  <c r="F8" i="1"/>
  <c r="F32" i="1"/>
  <c r="F43" i="1"/>
  <c r="F29" i="1"/>
  <c r="F18" i="1"/>
  <c r="F11" i="1"/>
  <c r="F39" i="1"/>
  <c r="F28" i="1"/>
  <c r="F45" i="1"/>
  <c r="F25" i="1"/>
  <c r="F46" i="1"/>
  <c r="F44" i="1"/>
  <c r="F23" i="1"/>
  <c r="F14" i="1"/>
  <c r="F36" i="1"/>
  <c r="F16" i="1"/>
  <c r="F17" i="1"/>
  <c r="F9" i="1"/>
  <c r="F21" i="1"/>
  <c r="F7" i="1"/>
  <c r="F34" i="1"/>
  <c r="F12" i="1"/>
  <c r="F327" i="1"/>
  <c r="F261" i="1"/>
  <c r="F607" i="1"/>
  <c r="F416" i="1"/>
  <c r="F439" i="1"/>
  <c r="F252" i="1"/>
  <c r="F164" i="1"/>
  <c r="F295" i="1"/>
  <c r="F683" i="1"/>
  <c r="F432" i="1"/>
  <c r="F667" i="1"/>
  <c r="F472" i="1"/>
  <c r="F377" i="1"/>
  <c r="F360" i="1"/>
  <c r="F62" i="1"/>
  <c r="F542" i="1"/>
  <c r="F647" i="1"/>
  <c r="F326" i="1"/>
  <c r="F123" i="1"/>
  <c r="F293" i="1"/>
  <c r="F529" i="1"/>
  <c r="F495" i="1"/>
  <c r="F532" i="1"/>
  <c r="F388" i="1"/>
  <c r="F773" i="1"/>
  <c r="F788" i="1"/>
  <c r="F726" i="1"/>
  <c r="F184" i="1"/>
  <c r="F524" i="1"/>
  <c r="F162" i="1"/>
  <c r="F332" i="1"/>
  <c r="F291" i="1"/>
  <c r="F461" i="1"/>
  <c r="F610" i="1"/>
  <c r="F380" i="1"/>
  <c r="F485" i="1"/>
  <c r="F457" i="1"/>
  <c r="F440" i="1"/>
  <c r="F167" i="1"/>
  <c r="F638" i="1"/>
  <c r="F766" i="1"/>
  <c r="F509" i="1"/>
  <c r="F681" i="1"/>
  <c r="F744" i="1"/>
  <c r="F154" i="1"/>
  <c r="F493" i="1"/>
  <c r="F547" i="1"/>
  <c r="F342" i="1"/>
  <c r="F659" i="1"/>
  <c r="F401" i="1"/>
  <c r="F591" i="1"/>
  <c r="F654" i="1"/>
  <c r="F705" i="1"/>
  <c r="F73" i="1"/>
  <c r="F595" i="1"/>
  <c r="F648" i="1"/>
  <c r="F641" i="1"/>
  <c r="F128" i="1"/>
  <c r="F385" i="1"/>
  <c r="F605" i="1"/>
  <c r="F540" i="1"/>
  <c r="F318" i="1"/>
  <c r="F131" i="1"/>
  <c r="F533" i="1"/>
  <c r="F264" i="1"/>
  <c r="F636" i="1"/>
  <c r="F700" i="1"/>
  <c r="F103" i="1"/>
  <c r="F658" i="1"/>
  <c r="F379" i="1"/>
  <c r="F148" i="1"/>
  <c r="F185" i="1"/>
  <c r="F469" i="1"/>
  <c r="F451" i="1"/>
  <c r="F729" i="1"/>
  <c r="F699" i="1"/>
  <c r="F339" i="1"/>
  <c r="F489" i="1"/>
  <c r="F370" i="1"/>
  <c r="F86" i="1"/>
  <c r="F435" i="1"/>
  <c r="F384" i="1"/>
  <c r="F382" i="1"/>
  <c r="F191" i="1"/>
  <c r="F514" i="1"/>
  <c r="F621" i="1"/>
  <c r="F132" i="1"/>
  <c r="F711" i="1"/>
  <c r="F96" i="1"/>
  <c r="F720" i="1"/>
  <c r="F447" i="1"/>
  <c r="F742" i="1"/>
  <c r="F463" i="1"/>
  <c r="F771" i="1"/>
  <c r="F317" i="1"/>
  <c r="F97" i="1"/>
  <c r="F590" i="1"/>
  <c r="F710" i="1"/>
  <c r="F292" i="1"/>
  <c r="F778" i="1"/>
  <c r="F765" i="1"/>
  <c r="F303" i="1"/>
  <c r="F563" i="1"/>
  <c r="F624" i="1"/>
  <c r="F196" i="1"/>
  <c r="F428" i="1"/>
  <c r="F347" i="1"/>
  <c r="F381" i="1"/>
  <c r="F494" i="1"/>
  <c r="F355" i="1"/>
  <c r="F338" i="1"/>
  <c r="F669" i="1"/>
  <c r="F678" i="1"/>
  <c r="F276" i="1"/>
  <c r="F617" i="1"/>
  <c r="F477" i="1"/>
  <c r="F668" i="1"/>
  <c r="F452" i="1"/>
  <c r="F518" i="1"/>
  <c r="F709" i="1"/>
  <c r="F119" i="1"/>
  <c r="F298" i="1"/>
  <c r="F208" i="1"/>
  <c r="F634" i="1"/>
  <c r="F738" i="1"/>
  <c r="F112" i="1"/>
  <c r="F263" i="1"/>
  <c r="F354" i="1"/>
  <c r="F110" i="1"/>
  <c r="F202" i="1"/>
  <c r="F393" i="1"/>
  <c r="F618" i="1"/>
  <c r="F60" i="1"/>
  <c r="F467" i="1"/>
  <c r="F233" i="1"/>
  <c r="F421" i="1"/>
  <c r="F430" i="1"/>
  <c r="F138" i="1"/>
  <c r="F468" i="1"/>
  <c r="F65" i="1"/>
  <c r="F754" i="1"/>
  <c r="F505" i="1"/>
  <c r="F48" i="1"/>
  <c r="F723" i="1"/>
  <c r="F234" i="1"/>
  <c r="F90" i="1"/>
  <c r="F587" i="1"/>
  <c r="F117" i="1"/>
  <c r="F213" i="1"/>
  <c r="F247" i="1"/>
  <c r="F253" i="1"/>
  <c r="F433" i="1"/>
  <c r="F631" i="1"/>
  <c r="F708" i="1"/>
  <c r="F442" i="1"/>
  <c r="F107" i="1"/>
  <c r="F126" i="1"/>
  <c r="F434" i="1"/>
  <c r="F182" i="1"/>
  <c r="F693" i="1"/>
  <c r="F633" i="1"/>
  <c r="F560" i="1"/>
  <c r="F192" i="1"/>
  <c r="F789" i="1"/>
  <c r="F735" i="1"/>
  <c r="F373" i="1"/>
  <c r="F619" i="1"/>
  <c r="F760" i="1"/>
  <c r="F130" i="1"/>
  <c r="F61" i="1"/>
  <c r="F224" i="1"/>
  <c r="F392" i="1"/>
  <c r="F216" i="1"/>
  <c r="F285" i="1"/>
  <c r="F762" i="1"/>
  <c r="F343" i="1"/>
  <c r="F297" i="1"/>
  <c r="F286" i="1"/>
  <c r="F609" i="1"/>
  <c r="F521" i="1"/>
  <c r="F256" i="1"/>
  <c r="F717" i="1"/>
  <c r="F663" i="1"/>
  <c r="F356" i="1"/>
  <c r="F153" i="1"/>
  <c r="F386" i="1"/>
  <c r="F476" i="1"/>
  <c r="F80" i="1"/>
  <c r="F779" i="1"/>
  <c r="F76" i="1"/>
  <c r="F575" i="1"/>
  <c r="F258" i="1"/>
  <c r="F55" i="1"/>
  <c r="F704" i="1"/>
  <c r="F345" i="1"/>
  <c r="F241" i="1"/>
  <c r="F200" i="1"/>
  <c r="F506" i="1"/>
  <c r="F282" i="1"/>
  <c r="F283" i="1"/>
  <c r="F85" i="1"/>
  <c r="F72" i="1"/>
  <c r="F580" i="1"/>
  <c r="F407" i="1"/>
  <c r="F687" i="1"/>
  <c r="F438" i="1"/>
  <c r="F118" i="1"/>
  <c r="F504" i="1"/>
  <c r="F366" i="1"/>
  <c r="F372" i="1"/>
  <c r="F639" i="1"/>
  <c r="F333" i="1"/>
  <c r="F82" i="1"/>
  <c r="F120" i="1"/>
  <c r="F486" i="1"/>
  <c r="F77" i="1"/>
  <c r="F471" i="1"/>
  <c r="F289" i="1"/>
  <c r="F211" i="1"/>
  <c r="F111" i="1"/>
  <c r="F601" i="1"/>
  <c r="F198" i="1"/>
  <c r="F105" i="1"/>
  <c r="F583" i="1"/>
  <c r="F684" i="1"/>
  <c r="F666" i="1"/>
  <c r="F561" i="1"/>
  <c r="F758" i="1"/>
  <c r="F498" i="1"/>
  <c r="F47" i="1"/>
  <c r="F768" i="1"/>
  <c r="F403" i="1"/>
  <c r="F530" i="1"/>
  <c r="F448" i="1"/>
  <c r="F176" i="1"/>
  <c r="F312" i="1"/>
  <c r="F412" i="1"/>
  <c r="F443" i="1"/>
  <c r="F306" i="1"/>
  <c r="F552" i="1"/>
  <c r="F320" i="1"/>
  <c r="F501" i="1"/>
  <c r="F536" i="1"/>
  <c r="F431" i="1"/>
  <c r="F197" i="1"/>
  <c r="F239" i="1"/>
  <c r="F784" i="1"/>
  <c r="F724" i="1"/>
  <c r="F269" i="1"/>
  <c r="F555" i="1"/>
  <c r="F280" i="1"/>
  <c r="F516" i="1"/>
  <c r="F598" i="1"/>
  <c r="F352" i="1"/>
  <c r="F460" i="1"/>
  <c r="F751" i="1"/>
  <c r="F515" i="1"/>
  <c r="F731" i="1"/>
  <c r="F398" i="1"/>
  <c r="F391" i="1"/>
  <c r="F414" i="1"/>
  <c r="F203" i="1"/>
  <c r="F730" i="1"/>
  <c r="F64" i="1"/>
  <c r="F302" i="1"/>
  <c r="F625" i="1"/>
  <c r="F143" i="1"/>
  <c r="F177" i="1"/>
  <c r="F740" i="1"/>
  <c r="F223" i="1"/>
  <c r="F240" i="1"/>
  <c r="F180" i="1"/>
  <c r="F761" i="1"/>
  <c r="F733" i="1"/>
  <c r="F755" i="1"/>
  <c r="F207" i="1"/>
  <c r="F87" i="1"/>
  <c r="F569" i="1"/>
  <c r="F316" i="1"/>
  <c r="F160" i="1"/>
  <c r="F174" i="1"/>
  <c r="F522" i="1"/>
  <c r="F585" i="1"/>
  <c r="F747" i="1"/>
  <c r="F254" i="1"/>
  <c r="F480" i="1"/>
  <c r="F538" i="1"/>
  <c r="F429" i="1"/>
  <c r="F133" i="1"/>
  <c r="F604" i="1"/>
  <c r="F106" i="1"/>
  <c r="F346" i="1"/>
  <c r="F63" i="1"/>
  <c r="F444" i="1"/>
  <c r="F715" i="1"/>
  <c r="F615" i="1"/>
  <c r="F344" i="1"/>
  <c r="F310" i="1"/>
  <c r="F573" i="1"/>
  <c r="F183" i="1"/>
  <c r="F151" i="1"/>
  <c r="F482" i="1"/>
  <c r="F273" i="1"/>
  <c r="F568" i="1"/>
  <c r="F632" i="1"/>
  <c r="F335" i="1"/>
  <c r="F336" i="1"/>
  <c r="F328" i="1"/>
  <c r="F56" i="1"/>
  <c r="F679" i="1"/>
  <c r="F323" i="1"/>
  <c r="F175" i="1"/>
  <c r="F190" i="1"/>
  <c r="F739" i="1"/>
  <c r="F284" i="1"/>
  <c r="F643" i="1"/>
  <c r="F549" i="1"/>
  <c r="F220" i="1"/>
  <c r="F49" i="1"/>
  <c r="F367" i="1"/>
  <c r="F551" i="1"/>
  <c r="F734" i="1"/>
  <c r="F127" i="1"/>
  <c r="F322" i="1"/>
  <c r="F300" i="1"/>
  <c r="F749" i="1"/>
  <c r="F413" i="1"/>
  <c r="F171" i="1"/>
  <c r="F422" i="1"/>
  <c r="F769" i="1"/>
  <c r="F712" i="1"/>
  <c r="F454" i="1"/>
  <c r="F539" i="1"/>
  <c r="F187" i="1"/>
  <c r="F688" i="1"/>
  <c r="F646" i="1"/>
  <c r="F71" i="1"/>
  <c r="F682" i="1"/>
  <c r="F644" i="1"/>
  <c r="F215" i="1"/>
  <c r="F121" i="1"/>
  <c r="F655" i="1"/>
  <c r="F487" i="1"/>
  <c r="F697" i="1"/>
  <c r="F389" i="1"/>
  <c r="F315" i="1"/>
  <c r="F783" i="1"/>
  <c r="F159" i="1"/>
  <c r="F614" i="1"/>
  <c r="F423" i="1"/>
  <c r="F415" i="1"/>
  <c r="F67" i="1"/>
  <c r="F565" i="1"/>
  <c r="F304" i="1"/>
  <c r="F349" i="1"/>
  <c r="F353" i="1"/>
  <c r="F406" i="1"/>
  <c r="F334" i="1"/>
  <c r="F307" i="1"/>
  <c r="F756" i="1"/>
  <c r="F169" i="1"/>
  <c r="F236" i="1"/>
  <c r="F135" i="1"/>
  <c r="F703" i="1"/>
  <c r="F79" i="1"/>
  <c r="F527" i="1"/>
  <c r="F270" i="1"/>
  <c r="F359" i="1"/>
  <c r="F523" i="1"/>
  <c r="F399" i="1"/>
  <c r="F369" i="1"/>
  <c r="F195" i="1"/>
  <c r="F265" i="1"/>
  <c r="F305" i="1"/>
  <c r="F108" i="1"/>
  <c r="F759" i="1"/>
  <c r="F554" i="1"/>
  <c r="F577" i="1"/>
  <c r="F69" i="1"/>
  <c r="F701" i="1"/>
  <c r="F608" i="1"/>
  <c r="F230" i="1"/>
  <c r="F125" i="1"/>
  <c r="F650" i="1"/>
  <c r="F570" i="1"/>
  <c r="F124" i="1"/>
  <c r="F780" i="1"/>
  <c r="F492" i="1"/>
  <c r="F670" i="1"/>
  <c r="F531" i="1"/>
  <c r="F694" i="1"/>
  <c r="F475" i="1"/>
  <c r="F589" i="1"/>
  <c r="F358" i="1"/>
  <c r="F142" i="1"/>
  <c r="F51" i="1"/>
  <c r="F535" i="1"/>
  <c r="F578" i="1"/>
  <c r="F357" i="1"/>
  <c r="F68" i="1"/>
  <c r="F93" i="1"/>
  <c r="F83" i="1"/>
  <c r="F88" i="1"/>
  <c r="F586" i="1"/>
  <c r="F671" i="1"/>
  <c r="F364" i="1"/>
  <c r="F229" i="1"/>
  <c r="F262" i="1"/>
  <c r="F204" i="1"/>
  <c r="F363" i="1"/>
  <c r="F425" i="1"/>
  <c r="F775" i="1"/>
  <c r="F449" i="1"/>
  <c r="F534" i="1"/>
  <c r="F58" i="1"/>
  <c r="F665" i="1"/>
  <c r="F664" i="1"/>
  <c r="F702" i="1"/>
  <c r="F294" i="1"/>
  <c r="F139" i="1"/>
  <c r="F686" i="1"/>
  <c r="F786" i="1"/>
  <c r="F217" i="1"/>
  <c r="F290" i="1"/>
  <c r="F186" i="1"/>
  <c r="F337" i="1"/>
  <c r="F764" i="1"/>
  <c r="F544" i="1"/>
  <c r="F244" i="1"/>
  <c r="F199" i="1"/>
  <c r="F161" i="1"/>
  <c r="F206" i="1"/>
  <c r="F721" i="1"/>
  <c r="F78" i="1"/>
  <c r="F517" i="1"/>
  <c r="F255" i="1"/>
  <c r="F651" i="1"/>
  <c r="F556" i="1"/>
  <c r="F484" i="1"/>
  <c r="F446" i="1"/>
  <c r="F753" i="1"/>
  <c r="F157" i="1"/>
  <c r="F194" i="1"/>
  <c r="F548" i="1"/>
  <c r="F499" i="1"/>
  <c r="F706" i="1"/>
  <c r="F150" i="1"/>
  <c r="F287" i="1"/>
  <c r="F626" i="1"/>
  <c r="F188" i="1"/>
  <c r="F581" i="1"/>
  <c r="F594" i="1"/>
  <c r="F441" i="1"/>
  <c r="F782" i="1"/>
  <c r="F466" i="1"/>
  <c r="F606" i="1"/>
  <c r="F456" i="1"/>
  <c r="F383" i="1"/>
  <c r="F84" i="1"/>
  <c r="F510" i="1"/>
  <c r="F278" i="1"/>
  <c r="F144" i="1"/>
  <c r="F417" i="1"/>
  <c r="F657" i="1"/>
  <c r="F695" i="1"/>
  <c r="F129" i="1"/>
  <c r="F53" i="1"/>
  <c r="F266" i="1"/>
  <c r="F114" i="1"/>
  <c r="F690" i="1"/>
  <c r="F503" i="1"/>
  <c r="F437" i="1"/>
  <c r="F673" i="1"/>
  <c r="F397" i="1"/>
  <c r="F250" i="1"/>
  <c r="F155" i="1"/>
  <c r="F54" i="1"/>
  <c r="F227" i="1"/>
  <c r="F571" i="1"/>
  <c r="F588" i="1"/>
  <c r="F350" i="1"/>
  <c r="F662" i="1"/>
  <c r="F226" i="1"/>
  <c r="F785" i="1"/>
  <c r="F616" i="1"/>
  <c r="F553" i="1"/>
  <c r="F390" i="1"/>
  <c r="F611" i="1"/>
  <c r="F685" i="1"/>
  <c r="F564" i="1"/>
  <c r="F579" i="1"/>
  <c r="F140" i="1"/>
  <c r="F314" i="1"/>
  <c r="F680" i="1"/>
  <c r="F172" i="1"/>
  <c r="F777" i="1"/>
  <c r="F713" i="1"/>
  <c r="F57" i="1"/>
  <c r="F173" i="1"/>
  <c r="F436" i="1"/>
  <c r="F691" i="1"/>
  <c r="F696" i="1"/>
  <c r="F166" i="1"/>
  <c r="F602" i="1"/>
  <c r="F299" i="1"/>
  <c r="F405" i="1"/>
  <c r="F567" i="1"/>
  <c r="F453" i="1"/>
  <c r="F351" i="1"/>
  <c r="F201" i="1"/>
  <c r="F557" i="1"/>
  <c r="F600" i="1"/>
  <c r="F329" i="1"/>
  <c r="F537" i="1"/>
  <c r="F776" i="1"/>
  <c r="F520" i="1"/>
  <c r="F752" i="1"/>
  <c r="F741" i="1"/>
  <c r="F288" i="1"/>
  <c r="F267" i="1"/>
  <c r="F259" i="1"/>
  <c r="F474" i="1"/>
  <c r="F221" i="1"/>
  <c r="F689" i="1"/>
  <c r="F743" i="1"/>
  <c r="F445" i="1"/>
  <c r="F225" i="1"/>
  <c r="F653" i="1"/>
  <c r="F787" i="1"/>
  <c r="F104" i="1"/>
  <c r="F592" i="1"/>
  <c r="F465" i="1"/>
  <c r="F313" i="1"/>
  <c r="F478" i="1"/>
  <c r="F340" i="1"/>
  <c r="F661" i="1"/>
  <c r="F235" i="1"/>
  <c r="F719" i="1"/>
  <c r="F427" i="1"/>
  <c r="F311" i="1"/>
  <c r="F296" i="1"/>
  <c r="F396" i="1"/>
  <c r="F649" i="1"/>
  <c r="F750" i="1"/>
  <c r="F470" i="1"/>
  <c r="F66" i="1"/>
  <c r="F400" i="1"/>
  <c r="F550" i="1"/>
  <c r="F52" i="1"/>
  <c r="F491" i="1"/>
  <c r="F237" i="1"/>
  <c r="F279" i="1"/>
  <c r="F404" i="1"/>
  <c r="F268" i="1"/>
  <c r="F630" i="1"/>
  <c r="F116" i="1"/>
  <c r="F248" i="1"/>
  <c r="F408" i="1"/>
  <c r="F635" i="1"/>
  <c r="F507" i="1"/>
  <c r="F168" i="1"/>
  <c r="F718" i="1"/>
  <c r="F387" i="1"/>
  <c r="F141" i="1"/>
  <c r="F582" i="1"/>
  <c r="F572" i="1"/>
  <c r="F496" i="1"/>
  <c r="F374" i="1"/>
  <c r="F91" i="1"/>
  <c r="F599" i="1"/>
  <c r="F736" i="1"/>
  <c r="F308" i="1"/>
  <c r="F165" i="1"/>
  <c r="F212" i="1"/>
  <c r="F640" i="1"/>
  <c r="F272" i="1"/>
  <c r="F228" i="1"/>
  <c r="F628" i="1"/>
  <c r="F562" i="1"/>
  <c r="F368" i="1"/>
  <c r="F597" i="1"/>
  <c r="F545" i="1"/>
  <c r="F629" i="1"/>
  <c r="F500" i="1"/>
  <c r="F543" i="1"/>
  <c r="F277" i="1"/>
  <c r="F677" i="1"/>
  <c r="F490" i="1"/>
  <c r="F75" i="1"/>
  <c r="F488" i="1"/>
  <c r="F674" i="1"/>
  <c r="F774" i="1"/>
  <c r="F136" i="1"/>
  <c r="F642" i="1"/>
  <c r="F59" i="1"/>
  <c r="F692" i="1"/>
  <c r="F623" i="1"/>
  <c r="F122" i="1"/>
  <c r="F100" i="1"/>
  <c r="F481" i="1"/>
  <c r="F652" i="1"/>
  <c r="F676" i="1"/>
  <c r="F660" i="1"/>
  <c r="F243" i="1"/>
  <c r="F218" i="1"/>
  <c r="F627" i="1"/>
  <c r="F620" i="1"/>
  <c r="F324" i="1"/>
  <c r="F402" i="1"/>
  <c r="F698" i="1"/>
  <c r="F274" i="1"/>
  <c r="F675" i="1"/>
  <c r="F81" i="1"/>
  <c r="F559" i="1"/>
  <c r="F137" i="1"/>
  <c r="F146" i="1"/>
  <c r="F716" i="1"/>
  <c r="F395" i="1"/>
  <c r="F722" i="1"/>
  <c r="F330" i="1"/>
  <c r="F101" i="1"/>
  <c r="F672" i="1"/>
  <c r="F378" i="1"/>
  <c r="F410" i="1"/>
  <c r="F566" i="1"/>
  <c r="F242" i="1"/>
  <c r="F260" i="1"/>
  <c r="F450" i="1"/>
  <c r="F321" i="1"/>
  <c r="F767" i="1"/>
  <c r="F325" i="1"/>
  <c r="F497" i="1"/>
  <c r="F109" i="1"/>
  <c r="F181" i="1"/>
  <c r="F281" i="1"/>
  <c r="F222" i="1"/>
  <c r="F411" i="1"/>
  <c r="F459" i="1"/>
  <c r="F238" i="1"/>
  <c r="F656" i="1"/>
  <c r="F584" i="1"/>
  <c r="F420" i="1"/>
  <c r="F209" i="1"/>
  <c r="F94" i="1"/>
  <c r="F728" i="1"/>
  <c r="F70" i="1"/>
  <c r="F98" i="1"/>
  <c r="F528" i="1"/>
  <c r="F746" i="1"/>
  <c r="F319" i="1"/>
  <c r="F231" i="1"/>
  <c r="F512" i="1"/>
  <c r="F205" i="1"/>
  <c r="F763" i="1"/>
  <c r="F348" i="1"/>
  <c r="F462" i="1"/>
  <c r="F622" i="1"/>
  <c r="F249" i="1"/>
  <c r="F645" i="1"/>
  <c r="F113" i="1"/>
  <c r="F50" i="1"/>
  <c r="F714" i="1"/>
  <c r="F219" i="1"/>
  <c r="F745" i="1"/>
  <c r="F473" i="1"/>
  <c r="F596" i="1"/>
  <c r="F419" i="1"/>
  <c r="F394" i="1"/>
  <c r="F158" i="1"/>
  <c r="F508" i="1"/>
  <c r="F193" i="1"/>
  <c r="F375" i="1"/>
  <c r="F483" i="1"/>
  <c r="F214" i="1"/>
  <c r="F89" i="1"/>
  <c r="F92" i="1"/>
  <c r="F479" i="1"/>
  <c r="F613" i="1"/>
  <c r="F502" i="1"/>
  <c r="F170" i="1"/>
  <c r="F455" i="1"/>
  <c r="F770" i="1"/>
  <c r="F727" i="1"/>
  <c r="F189" i="1"/>
  <c r="F576" i="1"/>
  <c r="F732" i="1"/>
  <c r="F362" i="1"/>
  <c r="F757" i="1"/>
  <c r="F707" i="1"/>
  <c r="F574" i="1"/>
  <c r="F179" i="1"/>
  <c r="F748" i="1"/>
  <c r="F245" i="1"/>
  <c r="F99" i="1"/>
  <c r="F178" i="1"/>
  <c r="F232" i="1"/>
  <c r="F246" i="1"/>
  <c r="F149" i="1"/>
  <c r="F781" i="1"/>
  <c r="F134" i="1"/>
  <c r="F464" i="1"/>
  <c r="F361" i="1"/>
  <c r="F426" i="1"/>
  <c r="F163" i="1"/>
  <c r="F612" i="1"/>
  <c r="F725" i="1"/>
  <c r="F593" i="1"/>
  <c r="F115" i="1"/>
  <c r="F513" i="1"/>
  <c r="F519" i="1"/>
  <c r="F772" i="1"/>
  <c r="F526" i="1"/>
  <c r="F257" i="1"/>
  <c r="F341" i="1"/>
  <c r="F301" i="1"/>
  <c r="F95" i="1"/>
  <c r="F737" i="1"/>
  <c r="F147" i="1"/>
  <c r="F541" i="1"/>
  <c r="F156" i="1"/>
  <c r="F525" i="1"/>
  <c r="F74" i="1"/>
  <c r="F511" i="1"/>
  <c r="F331" i="1"/>
  <c r="F102" i="1"/>
  <c r="F418" i="1"/>
  <c r="F210" i="1"/>
  <c r="F371" i="1"/>
  <c r="F558" i="1"/>
  <c r="F424" i="1"/>
  <c r="F546" i="1"/>
  <c r="F376" i="1"/>
  <c r="F365" i="1"/>
  <c r="F409" i="1"/>
  <c r="F309" i="1"/>
  <c r="F275" i="1"/>
  <c r="F603" i="1"/>
  <c r="F458" i="1"/>
  <c r="F271" i="1"/>
  <c r="F251" i="1"/>
  <c r="F152" i="1"/>
  <c r="F145" i="1"/>
  <c r="F637" i="1"/>
  <c r="I448" i="1" l="1"/>
  <c r="J448" i="1"/>
  <c r="K448" i="1" s="1"/>
  <c r="Q448" i="1"/>
  <c r="I135" i="1"/>
  <c r="J135" i="1"/>
  <c r="Q135" i="1"/>
  <c r="J405" i="1"/>
  <c r="K405" i="1" s="1"/>
  <c r="I405" i="1"/>
  <c r="Q405" i="1"/>
  <c r="J653" i="1"/>
  <c r="K653" i="1" s="1"/>
  <c r="Q653" i="1"/>
  <c r="I653" i="1"/>
  <c r="J94" i="1"/>
  <c r="Q94" i="1"/>
  <c r="I94" i="1"/>
  <c r="Q399" i="1"/>
  <c r="J399" i="1"/>
  <c r="K399" i="1" s="1"/>
  <c r="I399" i="1"/>
  <c r="Q370" i="1"/>
  <c r="J370" i="1"/>
  <c r="K370" i="1" s="1"/>
  <c r="I370" i="1"/>
  <c r="I463" i="1"/>
  <c r="Q463" i="1"/>
  <c r="J463" i="1"/>
  <c r="K463" i="1" s="1"/>
  <c r="Q398" i="1"/>
  <c r="J398" i="1"/>
  <c r="K398" i="1" s="1"/>
  <c r="I398" i="1"/>
  <c r="I729" i="1"/>
  <c r="Q729" i="1"/>
  <c r="J729" i="1"/>
  <c r="K729" i="1" s="1"/>
  <c r="I683" i="1"/>
  <c r="Q683" i="1"/>
  <c r="J683" i="1"/>
  <c r="K683" i="1" s="1"/>
  <c r="Q96" i="1"/>
  <c r="I96" i="1"/>
  <c r="J96" i="1"/>
  <c r="I694" i="1"/>
  <c r="Q694" i="1"/>
  <c r="J694" i="1"/>
  <c r="K694" i="1" s="1"/>
  <c r="Q194" i="1"/>
  <c r="I194" i="1"/>
  <c r="J194" i="1"/>
  <c r="K194" i="1" s="1"/>
  <c r="I555" i="1"/>
  <c r="J555" i="1"/>
  <c r="K555" i="1" s="1"/>
  <c r="Q555" i="1"/>
  <c r="J550" i="1"/>
  <c r="K550" i="1" s="1"/>
  <c r="I550" i="1"/>
  <c r="Q550" i="1"/>
  <c r="Q122" i="1"/>
  <c r="J122" i="1"/>
  <c r="I122" i="1"/>
  <c r="Q174" i="1"/>
  <c r="J174" i="1"/>
  <c r="I174" i="1"/>
  <c r="Q401" i="1"/>
  <c r="J401" i="1"/>
  <c r="K401" i="1" s="1"/>
  <c r="I401" i="1"/>
  <c r="I545" i="1"/>
  <c r="J545" i="1"/>
  <c r="K545" i="1" s="1"/>
  <c r="Q545" i="1"/>
  <c r="I253" i="1"/>
  <c r="J253" i="1"/>
  <c r="K253" i="1" s="1"/>
  <c r="Q253" i="1"/>
  <c r="J530" i="1"/>
  <c r="K530" i="1" s="1"/>
  <c r="Q530" i="1"/>
  <c r="I530" i="1"/>
  <c r="Q71" i="1"/>
  <c r="I71" i="1"/>
  <c r="J71" i="1"/>
  <c r="Q161" i="1"/>
  <c r="J161" i="1"/>
  <c r="I161" i="1"/>
  <c r="Q437" i="1"/>
  <c r="J437" i="1"/>
  <c r="K437" i="1" s="1"/>
  <c r="I437" i="1"/>
  <c r="I179" i="1"/>
  <c r="Q179" i="1"/>
  <c r="J179" i="1"/>
  <c r="K179" i="1" s="1"/>
  <c r="Q361" i="1"/>
  <c r="J361" i="1"/>
  <c r="K361" i="1" s="1"/>
  <c r="I361" i="1"/>
  <c r="I392" i="1"/>
  <c r="J392" i="1"/>
  <c r="K392" i="1" s="1"/>
  <c r="Q392" i="1"/>
  <c r="Q528" i="1"/>
  <c r="J528" i="1"/>
  <c r="K528" i="1" s="1"/>
  <c r="I528" i="1"/>
  <c r="Q600" i="1"/>
  <c r="I600" i="1"/>
  <c r="J600" i="1"/>
  <c r="K600" i="1" s="1"/>
  <c r="J758" i="1"/>
  <c r="K758" i="1" s="1"/>
  <c r="I758" i="1"/>
  <c r="Q758" i="1"/>
  <c r="I300" i="1"/>
  <c r="Q300" i="1"/>
  <c r="J300" i="1"/>
  <c r="K300" i="1" s="1"/>
  <c r="I131" i="1"/>
  <c r="J131" i="1"/>
  <c r="Q131" i="1"/>
  <c r="J321" i="1"/>
  <c r="K321" i="1" s="1"/>
  <c r="I321" i="1"/>
  <c r="Q321" i="1"/>
  <c r="Q54" i="1"/>
  <c r="I54" i="1"/>
  <c r="J54" i="1"/>
  <c r="I357" i="1"/>
  <c r="J357" i="1"/>
  <c r="K357" i="1" s="1"/>
  <c r="Q357" i="1"/>
  <c r="I72" i="1"/>
  <c r="Q72" i="1"/>
  <c r="J72" i="1"/>
  <c r="J112" i="1"/>
  <c r="I112" i="1"/>
  <c r="Q112" i="1"/>
  <c r="I247" i="1"/>
  <c r="J247" i="1"/>
  <c r="K247" i="1" s="1"/>
  <c r="Q247" i="1"/>
  <c r="J467" i="1"/>
  <c r="K467" i="1" s="1"/>
  <c r="I467" i="1"/>
  <c r="Q467" i="1"/>
  <c r="I435" i="1"/>
  <c r="Q435" i="1"/>
  <c r="J435" i="1"/>
  <c r="K435" i="1" s="1"/>
  <c r="Q461" i="1"/>
  <c r="J461" i="1"/>
  <c r="K461" i="1" s="1"/>
  <c r="I461" i="1"/>
  <c r="Q675" i="1"/>
  <c r="I675" i="1"/>
  <c r="J675" i="1"/>
  <c r="K675" i="1" s="1"/>
  <c r="I261" i="1"/>
  <c r="J261" i="1"/>
  <c r="K261" i="1" s="1"/>
  <c r="Q261" i="1"/>
  <c r="I429" i="1"/>
  <c r="Q429" i="1"/>
  <c r="J429" i="1"/>
  <c r="K429" i="1" s="1"/>
  <c r="J611" i="1"/>
  <c r="K611" i="1" s="1"/>
  <c r="Q611" i="1"/>
  <c r="I611" i="1"/>
  <c r="I622" i="1"/>
  <c r="Q622" i="1"/>
  <c r="J622" i="1"/>
  <c r="K622" i="1" s="1"/>
  <c r="I561" i="1"/>
  <c r="Q561" i="1"/>
  <c r="J561" i="1"/>
  <c r="K561" i="1" s="1"/>
  <c r="Q514" i="1"/>
  <c r="J514" i="1"/>
  <c r="K514" i="1" s="1"/>
  <c r="I514" i="1"/>
  <c r="Q494" i="1"/>
  <c r="I494" i="1"/>
  <c r="J494" i="1"/>
  <c r="K494" i="1" s="1"/>
  <c r="I458" i="1"/>
  <c r="J458" i="1"/>
  <c r="K458" i="1" s="1"/>
  <c r="Q458" i="1"/>
  <c r="J764" i="1"/>
  <c r="K764" i="1" s="1"/>
  <c r="Q764" i="1"/>
  <c r="I764" i="1"/>
  <c r="I104" i="1"/>
  <c r="Q104" i="1"/>
  <c r="J104" i="1"/>
  <c r="J594" i="1"/>
  <c r="K594" i="1" s="1"/>
  <c r="I594" i="1"/>
  <c r="Q594" i="1"/>
  <c r="I396" i="1"/>
  <c r="J396" i="1"/>
  <c r="K396" i="1" s="1"/>
  <c r="Q396" i="1"/>
  <c r="J53" i="1"/>
  <c r="Q53" i="1"/>
  <c r="I53" i="1"/>
  <c r="Q376" i="1"/>
  <c r="I376" i="1"/>
  <c r="J376" i="1"/>
  <c r="K376" i="1" s="1"/>
  <c r="I108" i="1"/>
  <c r="Q108" i="1"/>
  <c r="J108" i="1"/>
  <c r="J479" i="1"/>
  <c r="K479" i="1" s="1"/>
  <c r="I479" i="1"/>
  <c r="Q479" i="1"/>
  <c r="Q490" i="1"/>
  <c r="I490" i="1"/>
  <c r="J490" i="1"/>
  <c r="K490" i="1" s="1"/>
  <c r="Q262" i="1"/>
  <c r="J262" i="1"/>
  <c r="K262" i="1" s="1"/>
  <c r="I262" i="1"/>
  <c r="Q660" i="1"/>
  <c r="I660" i="1"/>
  <c r="J660" i="1"/>
  <c r="K660" i="1" s="1"/>
  <c r="I88" i="1"/>
  <c r="Q88" i="1"/>
  <c r="J88" i="1"/>
  <c r="I192" i="1"/>
  <c r="J192" i="1"/>
  <c r="K192" i="1" s="1"/>
  <c r="Q192" i="1"/>
  <c r="Q296" i="1"/>
  <c r="I296" i="1"/>
  <c r="J296" i="1"/>
  <c r="K296" i="1" s="1"/>
  <c r="J75" i="1"/>
  <c r="I75" i="1"/>
  <c r="Q75" i="1"/>
  <c r="J74" i="1"/>
  <c r="Q74" i="1"/>
  <c r="I74" i="1"/>
  <c r="I79" i="1"/>
  <c r="J79" i="1"/>
  <c r="Q79" i="1"/>
  <c r="I323" i="1"/>
  <c r="Q323" i="1"/>
  <c r="J323" i="1"/>
  <c r="K323" i="1" s="1"/>
  <c r="J607" i="1"/>
  <c r="K607" i="1" s="1"/>
  <c r="Q607" i="1"/>
  <c r="I607" i="1"/>
  <c r="I526" i="1"/>
  <c r="Q526" i="1"/>
  <c r="J526" i="1"/>
  <c r="K526" i="1" s="1"/>
  <c r="I84" i="1"/>
  <c r="J84" i="1"/>
  <c r="Q84" i="1"/>
  <c r="Q599" i="1"/>
  <c r="J599" i="1"/>
  <c r="K599" i="1" s="1"/>
  <c r="I599" i="1"/>
  <c r="J52" i="1"/>
  <c r="I52" i="1"/>
  <c r="Q52" i="1"/>
  <c r="J259" i="1"/>
  <c r="K259" i="1" s="1"/>
  <c r="Q259" i="1"/>
  <c r="I259" i="1"/>
  <c r="J596" i="1"/>
  <c r="K596" i="1" s="1"/>
  <c r="Q596" i="1"/>
  <c r="I596" i="1"/>
  <c r="Q151" i="1"/>
  <c r="J151" i="1"/>
  <c r="I151" i="1"/>
  <c r="I98" i="1"/>
  <c r="Q98" i="1"/>
  <c r="J98" i="1"/>
  <c r="I477" i="1"/>
  <c r="Q477" i="1"/>
  <c r="J477" i="1"/>
  <c r="K477" i="1" s="1"/>
  <c r="Q615" i="1"/>
  <c r="I615" i="1"/>
  <c r="J615" i="1"/>
  <c r="K615" i="1" s="1"/>
  <c r="J320" i="1"/>
  <c r="K320" i="1" s="1"/>
  <c r="I320" i="1"/>
  <c r="Q320" i="1"/>
  <c r="Q224" i="1"/>
  <c r="J224" i="1"/>
  <c r="K224" i="1" s="1"/>
  <c r="I224" i="1"/>
  <c r="J498" i="1"/>
  <c r="K498" i="1" s="1"/>
  <c r="Q498" i="1"/>
  <c r="I498" i="1"/>
  <c r="Q702" i="1"/>
  <c r="J702" i="1"/>
  <c r="K702" i="1" s="1"/>
  <c r="I702" i="1"/>
  <c r="I516" i="1"/>
  <c r="Q516" i="1"/>
  <c r="J516" i="1"/>
  <c r="K516" i="1" s="1"/>
  <c r="I315" i="1"/>
  <c r="J315" i="1"/>
  <c r="K315" i="1" s="1"/>
  <c r="Q315" i="1"/>
  <c r="J387" i="1"/>
  <c r="K387" i="1" s="1"/>
  <c r="Q387" i="1"/>
  <c r="I387" i="1"/>
  <c r="I352" i="1"/>
  <c r="Q352" i="1"/>
  <c r="J352" i="1"/>
  <c r="K352" i="1" s="1"/>
  <c r="I318" i="1"/>
  <c r="J318" i="1"/>
  <c r="K318" i="1" s="1"/>
  <c r="Q318" i="1"/>
  <c r="I276" i="1"/>
  <c r="Q276" i="1"/>
  <c r="J276" i="1"/>
  <c r="K276" i="1" s="1"/>
  <c r="J124" i="1"/>
  <c r="Q124" i="1"/>
  <c r="I124" i="1"/>
  <c r="I306" i="1"/>
  <c r="Q306" i="1"/>
  <c r="J306" i="1"/>
  <c r="K306" i="1" s="1"/>
  <c r="Q518" i="1"/>
  <c r="I518" i="1"/>
  <c r="J518" i="1"/>
  <c r="K518" i="1" s="1"/>
  <c r="Q291" i="1"/>
  <c r="I291" i="1"/>
  <c r="J291" i="1"/>
  <c r="K291" i="1" s="1"/>
  <c r="J293" i="1"/>
  <c r="K293" i="1" s="1"/>
  <c r="I293" i="1"/>
  <c r="Q293" i="1"/>
  <c r="J696" i="1"/>
  <c r="K696" i="1" s="1"/>
  <c r="I696" i="1"/>
  <c r="Q696" i="1"/>
  <c r="J338" i="1"/>
  <c r="K338" i="1" s="1"/>
  <c r="I338" i="1"/>
  <c r="Q338" i="1"/>
  <c r="J278" i="1"/>
  <c r="K278" i="1" s="1"/>
  <c r="I278" i="1"/>
  <c r="Q278" i="1"/>
  <c r="I736" i="1"/>
  <c r="Q736" i="1"/>
  <c r="J736" i="1"/>
  <c r="K736" i="1" s="1"/>
  <c r="I433" i="1"/>
  <c r="Q433" i="1"/>
  <c r="J433" i="1"/>
  <c r="K433" i="1" s="1"/>
  <c r="Q455" i="1"/>
  <c r="J455" i="1"/>
  <c r="K455" i="1" s="1"/>
  <c r="I455" i="1"/>
  <c r="I727" i="1"/>
  <c r="J727" i="1"/>
  <c r="K727" i="1" s="1"/>
  <c r="Q727" i="1"/>
  <c r="Q336" i="1"/>
  <c r="I336" i="1"/>
  <c r="J336" i="1"/>
  <c r="K336" i="1" s="1"/>
  <c r="I214" i="1"/>
  <c r="J214" i="1"/>
  <c r="K214" i="1" s="1"/>
  <c r="Q214" i="1"/>
  <c r="Q624" i="1"/>
  <c r="J624" i="1"/>
  <c r="K624" i="1" s="1"/>
  <c r="I624" i="1"/>
  <c r="Q384" i="1"/>
  <c r="I384" i="1"/>
  <c r="J384" i="1"/>
  <c r="K384" i="1" s="1"/>
  <c r="J712" i="1"/>
  <c r="K712" i="1" s="1"/>
  <c r="I712" i="1"/>
  <c r="Q712" i="1"/>
  <c r="J294" i="1"/>
  <c r="K294" i="1" s="1"/>
  <c r="Q294" i="1"/>
  <c r="I294" i="1"/>
  <c r="J527" i="1"/>
  <c r="K527" i="1" s="1"/>
  <c r="I527" i="1"/>
  <c r="Q527" i="1"/>
  <c r="I240" i="1"/>
  <c r="Q240" i="1"/>
  <c r="J240" i="1"/>
  <c r="K240" i="1" s="1"/>
  <c r="J150" i="1"/>
  <c r="Q150" i="1"/>
  <c r="I150" i="1"/>
  <c r="J759" i="1"/>
  <c r="K759" i="1" s="1"/>
  <c r="I759" i="1"/>
  <c r="Q759" i="1"/>
  <c r="I719" i="1"/>
  <c r="J719" i="1"/>
  <c r="K719" i="1" s="1"/>
  <c r="Q719" i="1"/>
  <c r="I740" i="1"/>
  <c r="Q740" i="1"/>
  <c r="J740" i="1"/>
  <c r="K740" i="1" s="1"/>
  <c r="J285" i="1"/>
  <c r="K285" i="1" s="1"/>
  <c r="Q285" i="1"/>
  <c r="I285" i="1"/>
  <c r="J707" i="1"/>
  <c r="K707" i="1" s="1"/>
  <c r="Q707" i="1"/>
  <c r="I707" i="1"/>
  <c r="J588" i="1"/>
  <c r="K588" i="1" s="1"/>
  <c r="Q588" i="1"/>
  <c r="I588" i="1"/>
  <c r="I497" i="1"/>
  <c r="Q497" i="1"/>
  <c r="J497" i="1"/>
  <c r="K497" i="1" s="1"/>
  <c r="Q512" i="1"/>
  <c r="I512" i="1"/>
  <c r="J512" i="1"/>
  <c r="K512" i="1" s="1"/>
  <c r="I423" i="1"/>
  <c r="J423" i="1"/>
  <c r="K423" i="1" s="1"/>
  <c r="Q423" i="1"/>
  <c r="I80" i="1"/>
  <c r="Q80" i="1"/>
  <c r="J80" i="1"/>
  <c r="J170" i="1"/>
  <c r="I170" i="1"/>
  <c r="Q170" i="1"/>
  <c r="I504" i="1"/>
  <c r="Q504" i="1"/>
  <c r="J504" i="1"/>
  <c r="K504" i="1" s="1"/>
  <c r="I482" i="1"/>
  <c r="Q482" i="1"/>
  <c r="J482" i="1"/>
  <c r="K482" i="1" s="1"/>
  <c r="J420" i="1"/>
  <c r="K420" i="1" s="1"/>
  <c r="I420" i="1"/>
  <c r="Q420" i="1"/>
  <c r="I604" i="1"/>
  <c r="J604" i="1"/>
  <c r="K604" i="1" s="1"/>
  <c r="Q604" i="1"/>
  <c r="I436" i="1"/>
  <c r="J436" i="1"/>
  <c r="K436" i="1" s="1"/>
  <c r="Q436" i="1"/>
  <c r="J362" i="1"/>
  <c r="K362" i="1" s="1"/>
  <c r="Q362" i="1"/>
  <c r="I362" i="1"/>
  <c r="Q699" i="1"/>
  <c r="I699" i="1"/>
  <c r="J699" i="1"/>
  <c r="K699" i="1" s="1"/>
  <c r="Q67" i="1"/>
  <c r="J67" i="1"/>
  <c r="I67" i="1"/>
  <c r="Q369" i="1"/>
  <c r="J369" i="1"/>
  <c r="K369" i="1" s="1"/>
  <c r="I369" i="1"/>
  <c r="I142" i="1"/>
  <c r="Q142" i="1"/>
  <c r="J142" i="1"/>
  <c r="Q418" i="1"/>
  <c r="J418" i="1"/>
  <c r="K418" i="1" s="1"/>
  <c r="I418" i="1"/>
  <c r="J663" i="1"/>
  <c r="K663" i="1" s="1"/>
  <c r="I663" i="1"/>
  <c r="Q663" i="1"/>
  <c r="I667" i="1"/>
  <c r="J667" i="1"/>
  <c r="K667" i="1" s="1"/>
  <c r="Q667" i="1"/>
  <c r="I286" i="1"/>
  <c r="J286" i="1"/>
  <c r="K286" i="1" s="1"/>
  <c r="Q286" i="1"/>
  <c r="I687" i="1"/>
  <c r="J687" i="1"/>
  <c r="K687" i="1" s="1"/>
  <c r="Q687" i="1"/>
  <c r="J706" i="1"/>
  <c r="K706" i="1" s="1"/>
  <c r="Q706" i="1"/>
  <c r="I706" i="1"/>
  <c r="I534" i="1"/>
  <c r="Q534" i="1"/>
  <c r="J534" i="1"/>
  <c r="K534" i="1" s="1"/>
  <c r="I432" i="1"/>
  <c r="J432" i="1"/>
  <c r="K432" i="1" s="1"/>
  <c r="Q432" i="1"/>
  <c r="J717" i="1"/>
  <c r="K717" i="1" s="1"/>
  <c r="I717" i="1"/>
  <c r="Q717" i="1"/>
  <c r="Q654" i="1"/>
  <c r="J654" i="1"/>
  <c r="K654" i="1" s="1"/>
  <c r="I654" i="1"/>
  <c r="Q725" i="1"/>
  <c r="J725" i="1"/>
  <c r="K725" i="1" s="1"/>
  <c r="I725" i="1"/>
  <c r="J202" i="1"/>
  <c r="K202" i="1" s="1"/>
  <c r="Q202" i="1"/>
  <c r="I202" i="1"/>
  <c r="J374" i="1"/>
  <c r="K374" i="1" s="1"/>
  <c r="Q374" i="1"/>
  <c r="I374" i="1"/>
  <c r="Q311" i="1"/>
  <c r="I311" i="1"/>
  <c r="J311" i="1"/>
  <c r="K311" i="1" s="1"/>
  <c r="Q542" i="1"/>
  <c r="J542" i="1"/>
  <c r="K542" i="1" s="1"/>
  <c r="I542" i="1"/>
  <c r="I268" i="1"/>
  <c r="Q268" i="1"/>
  <c r="J268" i="1"/>
  <c r="K268" i="1" s="1"/>
  <c r="Q99" i="1"/>
  <c r="I99" i="1"/>
  <c r="J99" i="1"/>
  <c r="J728" i="1"/>
  <c r="K728" i="1" s="1"/>
  <c r="I728" i="1"/>
  <c r="Q728" i="1"/>
  <c r="I217" i="1"/>
  <c r="J217" i="1"/>
  <c r="K217" i="1" s="1"/>
  <c r="Q217" i="1"/>
  <c r="J641" i="1"/>
  <c r="K641" i="1" s="1"/>
  <c r="I641" i="1"/>
  <c r="Q641" i="1"/>
  <c r="Q182" i="1"/>
  <c r="J182" i="1"/>
  <c r="K182" i="1" s="1"/>
  <c r="I182" i="1"/>
  <c r="I571" i="1"/>
  <c r="Q571" i="1"/>
  <c r="J571" i="1"/>
  <c r="K571" i="1" s="1"/>
  <c r="Q425" i="1"/>
  <c r="J425" i="1"/>
  <c r="K425" i="1" s="1"/>
  <c r="I425" i="1"/>
  <c r="J77" i="1"/>
  <c r="Q77" i="1"/>
  <c r="I77" i="1"/>
  <c r="J767" i="1"/>
  <c r="K767" i="1" s="1"/>
  <c r="Q767" i="1"/>
  <c r="I767" i="1"/>
  <c r="J738" i="1"/>
  <c r="K738" i="1" s="1"/>
  <c r="Q738" i="1"/>
  <c r="I738" i="1"/>
  <c r="J491" i="1"/>
  <c r="K491" i="1" s="1"/>
  <c r="Q491" i="1"/>
  <c r="I491" i="1"/>
  <c r="J672" i="1"/>
  <c r="K672" i="1" s="1"/>
  <c r="Q672" i="1"/>
  <c r="I672" i="1"/>
  <c r="I761" i="1"/>
  <c r="J761" i="1"/>
  <c r="K761" i="1" s="1"/>
  <c r="Q761" i="1"/>
  <c r="I431" i="1"/>
  <c r="J431" i="1"/>
  <c r="K431" i="1" s="1"/>
  <c r="Q431" i="1"/>
  <c r="Q643" i="1"/>
  <c r="I643" i="1"/>
  <c r="J643" i="1"/>
  <c r="K643" i="1" s="1"/>
  <c r="J773" i="1"/>
  <c r="K773" i="1" s="1"/>
  <c r="I773" i="1"/>
  <c r="Q773" i="1"/>
  <c r="J265" i="1"/>
  <c r="K265" i="1" s="1"/>
  <c r="Q265" i="1"/>
  <c r="I265" i="1"/>
  <c r="J62" i="1"/>
  <c r="I62" i="1"/>
  <c r="Q62" i="1"/>
  <c r="I144" i="1"/>
  <c r="Q144" i="1"/>
  <c r="J144" i="1"/>
  <c r="Q633" i="1"/>
  <c r="I633" i="1"/>
  <c r="J633" i="1"/>
  <c r="K633" i="1" s="1"/>
  <c r="J703" i="1"/>
  <c r="K703" i="1" s="1"/>
  <c r="Q703" i="1"/>
  <c r="I703" i="1"/>
  <c r="J456" i="1"/>
  <c r="K456" i="1" s="1"/>
  <c r="I456" i="1"/>
  <c r="Q456" i="1"/>
  <c r="J166" i="1"/>
  <c r="I166" i="1"/>
  <c r="Q166" i="1"/>
  <c r="I478" i="1"/>
  <c r="J478" i="1"/>
  <c r="K478" i="1" s="1"/>
  <c r="Q478" i="1"/>
  <c r="J158" i="1"/>
  <c r="Q158" i="1"/>
  <c r="I158" i="1"/>
  <c r="Q59" i="1"/>
  <c r="I59" i="1"/>
  <c r="J59" i="1"/>
  <c r="Q333" i="1"/>
  <c r="I333" i="1"/>
  <c r="J333" i="1"/>
  <c r="K333" i="1" s="1"/>
  <c r="J739" i="1"/>
  <c r="K739" i="1" s="1"/>
  <c r="Q739" i="1"/>
  <c r="I739" i="1"/>
  <c r="I303" i="1"/>
  <c r="Q303" i="1"/>
  <c r="J303" i="1"/>
  <c r="K303" i="1" s="1"/>
  <c r="I476" i="1"/>
  <c r="J476" i="1"/>
  <c r="K476" i="1" s="1"/>
  <c r="Q476" i="1"/>
  <c r="I180" i="1"/>
  <c r="J180" i="1"/>
  <c r="K180" i="1" s="1"/>
  <c r="Q180" i="1"/>
  <c r="Q603" i="1"/>
  <c r="J603" i="1"/>
  <c r="K603" i="1" s="1"/>
  <c r="I603" i="1"/>
  <c r="Q754" i="1"/>
  <c r="I754" i="1"/>
  <c r="J754" i="1"/>
  <c r="K754" i="1" s="1"/>
  <c r="Q636" i="1"/>
  <c r="J636" i="1"/>
  <c r="K636" i="1" s="1"/>
  <c r="I636" i="1"/>
  <c r="Q93" i="1"/>
  <c r="J93" i="1"/>
  <c r="I93" i="1"/>
  <c r="Q11" i="1"/>
  <c r="I11" i="1"/>
  <c r="J11" i="1"/>
  <c r="J16" i="1"/>
  <c r="Q16" i="1"/>
  <c r="I16" i="1"/>
  <c r="Q22" i="1"/>
  <c r="J22" i="1"/>
  <c r="I22" i="1"/>
  <c r="I9" i="1"/>
  <c r="Q9" i="1"/>
  <c r="J9" i="1"/>
  <c r="Q44" i="1"/>
  <c r="I44" i="1"/>
  <c r="J44" i="1"/>
  <c r="I27" i="1"/>
  <c r="J27" i="1"/>
  <c r="Q27" i="1"/>
  <c r="I19" i="1"/>
  <c r="Q19" i="1"/>
  <c r="J19" i="1"/>
  <c r="J39" i="1"/>
  <c r="I39" i="1"/>
  <c r="Q39" i="1"/>
  <c r="I783" i="1"/>
  <c r="J783" i="1"/>
  <c r="K783" i="1" s="1"/>
  <c r="Q783" i="1"/>
  <c r="Q204" i="1"/>
  <c r="I204" i="1"/>
  <c r="J204" i="1"/>
  <c r="K204" i="1" s="1"/>
  <c r="J51" i="1"/>
  <c r="I51" i="1"/>
  <c r="Q51" i="1"/>
  <c r="J341" i="1"/>
  <c r="K341" i="1" s="1"/>
  <c r="Q341" i="1"/>
  <c r="I341" i="1"/>
  <c r="Q325" i="1"/>
  <c r="I325" i="1"/>
  <c r="J325" i="1"/>
  <c r="K325" i="1" s="1"/>
  <c r="I139" i="1"/>
  <c r="J139" i="1"/>
  <c r="Q139" i="1"/>
  <c r="I543" i="1"/>
  <c r="Q543" i="1"/>
  <c r="J543" i="1"/>
  <c r="K543" i="1" s="1"/>
  <c r="I647" i="1"/>
  <c r="Q647" i="1"/>
  <c r="J647" i="1"/>
  <c r="K647" i="1" s="1"/>
  <c r="Q470" i="1"/>
  <c r="J470" i="1"/>
  <c r="K470" i="1" s="1"/>
  <c r="I470" i="1"/>
  <c r="Q176" i="1"/>
  <c r="I176" i="1"/>
  <c r="J176" i="1"/>
  <c r="Q708" i="1"/>
  <c r="J708" i="1"/>
  <c r="K708" i="1" s="1"/>
  <c r="I708" i="1"/>
  <c r="I239" i="1"/>
  <c r="Q239" i="1"/>
  <c r="J239" i="1"/>
  <c r="K239" i="1" s="1"/>
  <c r="J358" i="1"/>
  <c r="K358" i="1" s="1"/>
  <c r="I358" i="1"/>
  <c r="Q358" i="1"/>
  <c r="I716" i="1"/>
  <c r="Q716" i="1"/>
  <c r="J716" i="1"/>
  <c r="K716" i="1" s="1"/>
  <c r="I782" i="1"/>
  <c r="Q782" i="1"/>
  <c r="J782" i="1"/>
  <c r="K782" i="1" s="1"/>
  <c r="I102" i="1"/>
  <c r="Q102" i="1"/>
  <c r="J102" i="1"/>
  <c r="Q233" i="1"/>
  <c r="J233" i="1"/>
  <c r="K233" i="1" s="1"/>
  <c r="I233" i="1"/>
  <c r="I295" i="1"/>
  <c r="Q295" i="1"/>
  <c r="J295" i="1"/>
  <c r="K295" i="1" s="1"/>
  <c r="I130" i="1"/>
  <c r="Q130" i="1"/>
  <c r="J130" i="1"/>
  <c r="J464" i="1"/>
  <c r="K464" i="1" s="1"/>
  <c r="Q464" i="1"/>
  <c r="I464" i="1"/>
  <c r="I145" i="1"/>
  <c r="Q145" i="1"/>
  <c r="J145" i="1"/>
  <c r="I676" i="1"/>
  <c r="J676" i="1"/>
  <c r="K676" i="1" s="1"/>
  <c r="Q676" i="1"/>
  <c r="I580" i="1"/>
  <c r="Q580" i="1"/>
  <c r="J580" i="1"/>
  <c r="K580" i="1" s="1"/>
  <c r="Q690" i="1"/>
  <c r="J690" i="1"/>
  <c r="K690" i="1" s="1"/>
  <c r="I690" i="1"/>
  <c r="J397" i="1"/>
  <c r="K397" i="1" s="1"/>
  <c r="Q397" i="1"/>
  <c r="I397" i="1"/>
  <c r="I275" i="1"/>
  <c r="J275" i="1"/>
  <c r="K275" i="1" s="1"/>
  <c r="Q275" i="1"/>
  <c r="Q590" i="1"/>
  <c r="I590" i="1"/>
  <c r="J590" i="1"/>
  <c r="K590" i="1" s="1"/>
  <c r="J595" i="1"/>
  <c r="K595" i="1" s="1"/>
  <c r="Q595" i="1"/>
  <c r="I595" i="1"/>
  <c r="J402" i="1"/>
  <c r="K402" i="1" s="1"/>
  <c r="Q402" i="1"/>
  <c r="I402" i="1"/>
  <c r="J486" i="1"/>
  <c r="K486" i="1" s="1"/>
  <c r="I486" i="1"/>
  <c r="Q486" i="1"/>
  <c r="I539" i="1"/>
  <c r="J539" i="1"/>
  <c r="K539" i="1" s="1"/>
  <c r="Q539" i="1"/>
  <c r="Q146" i="1"/>
  <c r="J146" i="1"/>
  <c r="I146" i="1"/>
  <c r="Q171" i="1"/>
  <c r="J171" i="1"/>
  <c r="I171" i="1"/>
  <c r="J208" i="1"/>
  <c r="K208" i="1" s="1"/>
  <c r="Q208" i="1"/>
  <c r="I208" i="1"/>
  <c r="Q614" i="1"/>
  <c r="J614" i="1"/>
  <c r="K614" i="1" s="1"/>
  <c r="I614" i="1"/>
  <c r="J393" i="1"/>
  <c r="K393" i="1" s="1"/>
  <c r="I393" i="1"/>
  <c r="Q393" i="1"/>
  <c r="J789" i="1"/>
  <c r="K789" i="1" s="1"/>
  <c r="I789" i="1"/>
  <c r="Q789" i="1"/>
  <c r="I572" i="1"/>
  <c r="J572" i="1"/>
  <c r="K572" i="1" s="1"/>
  <c r="Q572" i="1"/>
  <c r="I713" i="1"/>
  <c r="Q713" i="1"/>
  <c r="J713" i="1"/>
  <c r="K713" i="1" s="1"/>
  <c r="J786" i="1"/>
  <c r="K786" i="1" s="1"/>
  <c r="I786" i="1"/>
  <c r="Q786" i="1"/>
  <c r="Q460" i="1"/>
  <c r="J460" i="1"/>
  <c r="K460" i="1" s="1"/>
  <c r="I460" i="1"/>
  <c r="J178" i="1"/>
  <c r="K178" i="1" s="1"/>
  <c r="I178" i="1"/>
  <c r="Q178" i="1"/>
  <c r="I281" i="1"/>
  <c r="J281" i="1"/>
  <c r="K281" i="1" s="1"/>
  <c r="Q281" i="1"/>
  <c r="I487" i="1"/>
  <c r="Q487" i="1"/>
  <c r="J487" i="1"/>
  <c r="K487" i="1" s="1"/>
  <c r="Q481" i="1"/>
  <c r="I481" i="1"/>
  <c r="J481" i="1"/>
  <c r="K481" i="1" s="1"/>
  <c r="Q581" i="1"/>
  <c r="J581" i="1"/>
  <c r="K581" i="1" s="1"/>
  <c r="I581" i="1"/>
  <c r="I741" i="1"/>
  <c r="Q741" i="1"/>
  <c r="J741" i="1"/>
  <c r="K741" i="1" s="1"/>
  <c r="I78" i="1"/>
  <c r="Q78" i="1"/>
  <c r="J78" i="1"/>
  <c r="Q168" i="1"/>
  <c r="I168" i="1"/>
  <c r="J168" i="1"/>
  <c r="J778" i="1"/>
  <c r="K778" i="1" s="1"/>
  <c r="Q778" i="1"/>
  <c r="I778" i="1"/>
  <c r="I172" i="1"/>
  <c r="Q172" i="1"/>
  <c r="J172" i="1"/>
  <c r="Q373" i="1"/>
  <c r="J373" i="1"/>
  <c r="K373" i="1" s="1"/>
  <c r="I373" i="1"/>
  <c r="I547" i="1"/>
  <c r="Q547" i="1"/>
  <c r="J547" i="1"/>
  <c r="K547" i="1" s="1"/>
  <c r="I715" i="1"/>
  <c r="J715" i="1"/>
  <c r="K715" i="1" s="1"/>
  <c r="Q715" i="1"/>
  <c r="Q579" i="1"/>
  <c r="I579" i="1"/>
  <c r="J579" i="1"/>
  <c r="K579" i="1" s="1"/>
  <c r="I210" i="1"/>
  <c r="Q210" i="1"/>
  <c r="J210" i="1"/>
  <c r="K210" i="1" s="1"/>
  <c r="Q449" i="1"/>
  <c r="I449" i="1"/>
  <c r="J449" i="1"/>
  <c r="K449" i="1" s="1"/>
  <c r="I416" i="1"/>
  <c r="Q416" i="1"/>
  <c r="J416" i="1"/>
  <c r="K416" i="1" s="1"/>
  <c r="I411" i="1"/>
  <c r="Q411" i="1"/>
  <c r="J411" i="1"/>
  <c r="K411" i="1" s="1"/>
  <c r="J546" i="1"/>
  <c r="K546" i="1" s="1"/>
  <c r="I546" i="1"/>
  <c r="Q546" i="1"/>
  <c r="J298" i="1"/>
  <c r="K298" i="1" s="1"/>
  <c r="Q298" i="1"/>
  <c r="I298" i="1"/>
  <c r="J417" i="1"/>
  <c r="K417" i="1" s="1"/>
  <c r="I417" i="1"/>
  <c r="Q417" i="1"/>
  <c r="Q634" i="1"/>
  <c r="I634" i="1"/>
  <c r="J634" i="1"/>
  <c r="K634" i="1" s="1"/>
  <c r="I220" i="1"/>
  <c r="Q220" i="1"/>
  <c r="J220" i="1"/>
  <c r="K220" i="1" s="1"/>
  <c r="Q64" i="1"/>
  <c r="I64" i="1"/>
  <c r="J64" i="1"/>
  <c r="J91" i="1"/>
  <c r="I91" i="1"/>
  <c r="Q91" i="1"/>
  <c r="J236" i="1"/>
  <c r="K236" i="1" s="1"/>
  <c r="I236" i="1"/>
  <c r="Q236" i="1"/>
  <c r="Q85" i="1"/>
  <c r="J85" i="1"/>
  <c r="I85" i="1"/>
  <c r="I110" i="1"/>
  <c r="J110" i="1"/>
  <c r="Q110" i="1"/>
  <c r="J650" i="1"/>
  <c r="K650" i="1" s="1"/>
  <c r="Q650" i="1"/>
  <c r="I650" i="1"/>
  <c r="Q181" i="1"/>
  <c r="J181" i="1"/>
  <c r="K181" i="1" s="1"/>
  <c r="I181" i="1"/>
  <c r="Q609" i="1"/>
  <c r="I609" i="1"/>
  <c r="J609" i="1"/>
  <c r="K609" i="1" s="1"/>
  <c r="I682" i="1"/>
  <c r="Q682" i="1"/>
  <c r="J682" i="1"/>
  <c r="K682" i="1" s="1"/>
  <c r="J207" i="1"/>
  <c r="K207" i="1" s="1"/>
  <c r="I207" i="1"/>
  <c r="Q207" i="1"/>
  <c r="J776" i="1"/>
  <c r="K776" i="1" s="1"/>
  <c r="Q776" i="1"/>
  <c r="I776" i="1"/>
  <c r="Q745" i="1"/>
  <c r="J745" i="1"/>
  <c r="K745" i="1" s="1"/>
  <c r="I745" i="1"/>
  <c r="J250" i="1"/>
  <c r="K250" i="1" s="1"/>
  <c r="I250" i="1"/>
  <c r="Q250" i="1"/>
  <c r="I684" i="1"/>
  <c r="J684" i="1"/>
  <c r="K684" i="1" s="1"/>
  <c r="Q684" i="1"/>
  <c r="J371" i="1"/>
  <c r="K371" i="1" s="1"/>
  <c r="I371" i="1"/>
  <c r="Q371" i="1"/>
  <c r="I445" i="1"/>
  <c r="Q445" i="1"/>
  <c r="J445" i="1"/>
  <c r="K445" i="1" s="1"/>
  <c r="Q260" i="1"/>
  <c r="J260" i="1"/>
  <c r="K260" i="1" s="1"/>
  <c r="I260" i="1"/>
  <c r="J109" i="1"/>
  <c r="I109" i="1"/>
  <c r="Q109" i="1"/>
  <c r="J686" i="1"/>
  <c r="K686" i="1" s="1"/>
  <c r="I686" i="1"/>
  <c r="Q686" i="1"/>
  <c r="I327" i="1"/>
  <c r="J327" i="1"/>
  <c r="K327" i="1" s="1"/>
  <c r="Q327" i="1"/>
  <c r="Q177" i="1"/>
  <c r="J177" i="1"/>
  <c r="I177" i="1"/>
  <c r="J356" i="1"/>
  <c r="K356" i="1" s="1"/>
  <c r="Q356" i="1"/>
  <c r="I356" i="1"/>
  <c r="J136" i="1"/>
  <c r="Q136" i="1"/>
  <c r="I136" i="1"/>
  <c r="I15" i="1"/>
  <c r="Q15" i="1"/>
  <c r="J15" i="1"/>
  <c r="J7" i="1"/>
  <c r="I7" i="1"/>
  <c r="Q7" i="1"/>
  <c r="Q46" i="1"/>
  <c r="I46" i="1"/>
  <c r="J46" i="1"/>
  <c r="J23" i="1"/>
  <c r="I23" i="1"/>
  <c r="Q23" i="1"/>
  <c r="I12" i="1"/>
  <c r="Q12" i="1"/>
  <c r="J12" i="1"/>
  <c r="I28" i="1"/>
  <c r="Q28" i="1"/>
  <c r="J28" i="1"/>
  <c r="I32" i="1"/>
  <c r="J32" i="1"/>
  <c r="Q32" i="1"/>
  <c r="I41" i="1"/>
  <c r="J41" i="1"/>
  <c r="Q41" i="1"/>
  <c r="J36" i="1"/>
  <c r="Q36" i="1"/>
  <c r="I36" i="1"/>
  <c r="Q35" i="1"/>
  <c r="I35" i="1"/>
  <c r="J35" i="1"/>
  <c r="I25" i="1"/>
  <c r="J25" i="1"/>
  <c r="Q25" i="1"/>
  <c r="I43" i="1"/>
  <c r="Q43" i="1"/>
  <c r="J43" i="1"/>
  <c r="Q20" i="1"/>
  <c r="I20" i="1"/>
  <c r="J20" i="1"/>
  <c r="Q570" i="1"/>
  <c r="I570" i="1"/>
  <c r="J570" i="1"/>
  <c r="K570" i="1" s="1"/>
  <c r="J140" i="1"/>
  <c r="I140" i="1"/>
  <c r="Q140" i="1"/>
  <c r="I466" i="1"/>
  <c r="J466" i="1"/>
  <c r="K466" i="1" s="1"/>
  <c r="Q466" i="1"/>
  <c r="J574" i="1"/>
  <c r="K574" i="1" s="1"/>
  <c r="I574" i="1"/>
  <c r="Q574" i="1"/>
  <c r="I760" i="1"/>
  <c r="Q760" i="1"/>
  <c r="J760" i="1"/>
  <c r="K760" i="1" s="1"/>
  <c r="I679" i="1"/>
  <c r="J679" i="1"/>
  <c r="K679" i="1" s="1"/>
  <c r="Q679" i="1"/>
  <c r="I408" i="1"/>
  <c r="J408" i="1"/>
  <c r="K408" i="1" s="1"/>
  <c r="Q408" i="1"/>
  <c r="J277" i="1"/>
  <c r="K277" i="1" s="1"/>
  <c r="I277" i="1"/>
  <c r="Q277" i="1"/>
  <c r="Q153" i="1"/>
  <c r="I153" i="1"/>
  <c r="J153" i="1"/>
  <c r="Q632" i="1"/>
  <c r="I632" i="1"/>
  <c r="J632" i="1"/>
  <c r="K632" i="1" s="1"/>
  <c r="J480" i="1"/>
  <c r="K480" i="1" s="1"/>
  <c r="Q480" i="1"/>
  <c r="I480" i="1"/>
  <c r="J331" i="1"/>
  <c r="K331" i="1" s="1"/>
  <c r="I331" i="1"/>
  <c r="Q331" i="1"/>
  <c r="Q57" i="1"/>
  <c r="J57" i="1"/>
  <c r="I57" i="1"/>
  <c r="I700" i="1"/>
  <c r="Q700" i="1"/>
  <c r="J700" i="1"/>
  <c r="K700" i="1" s="1"/>
  <c r="Q573" i="1"/>
  <c r="I573" i="1"/>
  <c r="J573" i="1"/>
  <c r="K573" i="1" s="1"/>
  <c r="Q502" i="1"/>
  <c r="J502" i="1"/>
  <c r="K502" i="1" s="1"/>
  <c r="I502" i="1"/>
  <c r="J752" i="1"/>
  <c r="K752" i="1" s="1"/>
  <c r="Q752" i="1"/>
  <c r="I752" i="1"/>
  <c r="J689" i="1"/>
  <c r="K689" i="1" s="1"/>
  <c r="I689" i="1"/>
  <c r="Q689" i="1"/>
  <c r="I125" i="1"/>
  <c r="Q125" i="1"/>
  <c r="J125" i="1"/>
  <c r="Q404" i="1"/>
  <c r="J404" i="1"/>
  <c r="K404" i="1" s="1"/>
  <c r="I404" i="1"/>
  <c r="Q309" i="1"/>
  <c r="J309" i="1"/>
  <c r="K309" i="1" s="1"/>
  <c r="I309" i="1"/>
  <c r="Q474" i="1"/>
  <c r="J474" i="1"/>
  <c r="K474" i="1" s="1"/>
  <c r="I474" i="1"/>
  <c r="Q677" i="1"/>
  <c r="J677" i="1"/>
  <c r="K677" i="1" s="1"/>
  <c r="I677" i="1"/>
  <c r="J744" i="1"/>
  <c r="K744" i="1" s="1"/>
  <c r="I744" i="1"/>
  <c r="Q744" i="1"/>
  <c r="J623" i="1"/>
  <c r="K623" i="1" s="1"/>
  <c r="Q623" i="1"/>
  <c r="I623" i="1"/>
  <c r="J629" i="1"/>
  <c r="K629" i="1" s="1"/>
  <c r="I629" i="1"/>
  <c r="Q629" i="1"/>
  <c r="J274" i="1"/>
  <c r="K274" i="1" s="1"/>
  <c r="Q274" i="1"/>
  <c r="I274" i="1"/>
  <c r="I48" i="1"/>
  <c r="Q48" i="1"/>
  <c r="J48" i="1"/>
  <c r="Q421" i="1"/>
  <c r="J421" i="1"/>
  <c r="K421" i="1" s="1"/>
  <c r="I421" i="1"/>
  <c r="J205" i="1"/>
  <c r="K205" i="1" s="1"/>
  <c r="I205" i="1"/>
  <c r="Q205" i="1"/>
  <c r="J167" i="1"/>
  <c r="Q167" i="1"/>
  <c r="I167" i="1"/>
  <c r="J115" i="1"/>
  <c r="I115" i="1"/>
  <c r="Q115" i="1"/>
  <c r="I558" i="1"/>
  <c r="J558" i="1"/>
  <c r="K558" i="1" s="1"/>
  <c r="Q558" i="1"/>
  <c r="Q695" i="1"/>
  <c r="J695" i="1"/>
  <c r="K695" i="1" s="1"/>
  <c r="I695" i="1"/>
  <c r="J544" i="1"/>
  <c r="K544" i="1" s="1"/>
  <c r="Q544" i="1"/>
  <c r="I544" i="1"/>
  <c r="I308" i="1"/>
  <c r="Q308" i="1"/>
  <c r="J308" i="1"/>
  <c r="K308" i="1" s="1"/>
  <c r="J499" i="1"/>
  <c r="K499" i="1" s="1"/>
  <c r="I499" i="1"/>
  <c r="Q499" i="1"/>
  <c r="J731" i="1"/>
  <c r="K731" i="1" s="1"/>
  <c r="I731" i="1"/>
  <c r="Q731" i="1"/>
  <c r="J748" i="1"/>
  <c r="K748" i="1" s="1"/>
  <c r="Q748" i="1"/>
  <c r="I748" i="1"/>
  <c r="I559" i="1"/>
  <c r="J559" i="1"/>
  <c r="K559" i="1" s="1"/>
  <c r="Q559" i="1"/>
  <c r="I246" i="1"/>
  <c r="Q246" i="1"/>
  <c r="J246" i="1"/>
  <c r="K246" i="1" s="1"/>
  <c r="Q777" i="1"/>
  <c r="I777" i="1"/>
  <c r="J777" i="1"/>
  <c r="K777" i="1" s="1"/>
  <c r="Q567" i="1"/>
  <c r="J567" i="1"/>
  <c r="K567" i="1" s="1"/>
  <c r="I567" i="1"/>
  <c r="I743" i="1"/>
  <c r="Q743" i="1"/>
  <c r="J743" i="1"/>
  <c r="K743" i="1" s="1"/>
  <c r="I565" i="1"/>
  <c r="Q565" i="1"/>
  <c r="J565" i="1"/>
  <c r="K565" i="1" s="1"/>
  <c r="J367" i="1"/>
  <c r="K367" i="1" s="1"/>
  <c r="I367" i="1"/>
  <c r="Q367" i="1"/>
  <c r="J593" i="1"/>
  <c r="K593" i="1" s="1"/>
  <c r="I593" i="1"/>
  <c r="Q593" i="1"/>
  <c r="Q366" i="1"/>
  <c r="J366" i="1"/>
  <c r="K366" i="1" s="1"/>
  <c r="I366" i="1"/>
  <c r="I343" i="1"/>
  <c r="Q343" i="1"/>
  <c r="J343" i="1"/>
  <c r="K343" i="1" s="1"/>
  <c r="Q680" i="1"/>
  <c r="J680" i="1"/>
  <c r="K680" i="1" s="1"/>
  <c r="I680" i="1"/>
  <c r="Q500" i="1"/>
  <c r="J500" i="1"/>
  <c r="K500" i="1" s="1"/>
  <c r="I500" i="1"/>
  <c r="I406" i="1"/>
  <c r="Q406" i="1"/>
  <c r="J406" i="1"/>
  <c r="K406" i="1" s="1"/>
  <c r="J775" i="1"/>
  <c r="K775" i="1" s="1"/>
  <c r="I775" i="1"/>
  <c r="Q775" i="1"/>
  <c r="Q651" i="1"/>
  <c r="J651" i="1"/>
  <c r="K651" i="1" s="1"/>
  <c r="I651" i="1"/>
  <c r="Q602" i="1"/>
  <c r="J602" i="1"/>
  <c r="K602" i="1" s="1"/>
  <c r="I602" i="1"/>
  <c r="I218" i="1"/>
  <c r="Q218" i="1"/>
  <c r="J218" i="1"/>
  <c r="K218" i="1" s="1"/>
  <c r="I132" i="1"/>
  <c r="Q132" i="1"/>
  <c r="J132" i="1"/>
  <c r="Q522" i="1"/>
  <c r="I522" i="1"/>
  <c r="J522" i="1"/>
  <c r="K522" i="1" s="1"/>
  <c r="Q154" i="1"/>
  <c r="I154" i="1"/>
  <c r="J154" i="1"/>
  <c r="Q665" i="1"/>
  <c r="I665" i="1"/>
  <c r="J665" i="1"/>
  <c r="K665" i="1" s="1"/>
  <c r="J521" i="1"/>
  <c r="K521" i="1" s="1"/>
  <c r="I521" i="1"/>
  <c r="Q521" i="1"/>
  <c r="Q195" i="1"/>
  <c r="I195" i="1"/>
  <c r="J195" i="1"/>
  <c r="K195" i="1" s="1"/>
  <c r="I228" i="1"/>
  <c r="J228" i="1"/>
  <c r="K228" i="1" s="1"/>
  <c r="Q228" i="1"/>
  <c r="I63" i="1"/>
  <c r="Q63" i="1"/>
  <c r="J63" i="1"/>
  <c r="Q471" i="1"/>
  <c r="J471" i="1"/>
  <c r="K471" i="1" s="1"/>
  <c r="I471" i="1"/>
  <c r="Q419" i="1"/>
  <c r="J419" i="1"/>
  <c r="K419" i="1" s="1"/>
  <c r="I419" i="1"/>
  <c r="J605" i="1"/>
  <c r="K605" i="1" s="1"/>
  <c r="Q605" i="1"/>
  <c r="I605" i="1"/>
  <c r="Q328" i="1"/>
  <c r="I328" i="1"/>
  <c r="J328" i="1"/>
  <c r="K328" i="1" s="1"/>
  <c r="I704" i="1"/>
  <c r="Q704" i="1"/>
  <c r="J704" i="1"/>
  <c r="K704" i="1" s="1"/>
  <c r="J414" i="1"/>
  <c r="K414" i="1" s="1"/>
  <c r="Q414" i="1"/>
  <c r="I414" i="1"/>
  <c r="Q554" i="1"/>
  <c r="I554" i="1"/>
  <c r="J554" i="1"/>
  <c r="K554" i="1" s="1"/>
  <c r="Q395" i="1"/>
  <c r="I395" i="1"/>
  <c r="J395" i="1"/>
  <c r="K395" i="1" s="1"/>
  <c r="J107" i="1"/>
  <c r="I107" i="1"/>
  <c r="Q107" i="1"/>
  <c r="Q451" i="1"/>
  <c r="I451" i="1"/>
  <c r="J451" i="1"/>
  <c r="K451" i="1" s="1"/>
  <c r="I301" i="1"/>
  <c r="J301" i="1"/>
  <c r="K301" i="1" s="1"/>
  <c r="Q301" i="1"/>
  <c r="Q762" i="1"/>
  <c r="I762" i="1"/>
  <c r="J762" i="1"/>
  <c r="K762" i="1" s="1"/>
  <c r="Q232" i="1"/>
  <c r="J232" i="1"/>
  <c r="K232" i="1" s="1"/>
  <c r="I232" i="1"/>
  <c r="J658" i="1"/>
  <c r="K658" i="1" s="1"/>
  <c r="Q658" i="1"/>
  <c r="I658" i="1"/>
  <c r="I128" i="1"/>
  <c r="Q128" i="1"/>
  <c r="J128" i="1"/>
  <c r="I659" i="1"/>
  <c r="J659" i="1"/>
  <c r="K659" i="1" s="1"/>
  <c r="Q659" i="1"/>
  <c r="Q618" i="1"/>
  <c r="I618" i="1"/>
  <c r="J618" i="1"/>
  <c r="K618" i="1" s="1"/>
  <c r="J348" i="1"/>
  <c r="K348" i="1" s="1"/>
  <c r="I348" i="1"/>
  <c r="Q348" i="1"/>
  <c r="I434" i="1"/>
  <c r="Q434" i="1"/>
  <c r="J434" i="1"/>
  <c r="K434" i="1" s="1"/>
  <c r="I620" i="1"/>
  <c r="Q620" i="1"/>
  <c r="J620" i="1"/>
  <c r="K620" i="1" s="1"/>
  <c r="J582" i="1"/>
  <c r="K582" i="1" s="1"/>
  <c r="I582" i="1"/>
  <c r="Q582" i="1"/>
  <c r="J316" i="1"/>
  <c r="K316" i="1" s="1"/>
  <c r="Q316" i="1"/>
  <c r="I316" i="1"/>
  <c r="I47" i="1"/>
  <c r="Q47" i="1"/>
  <c r="J47" i="1"/>
  <c r="Q592" i="1"/>
  <c r="J592" i="1"/>
  <c r="K592" i="1" s="1"/>
  <c r="I592" i="1"/>
  <c r="I462" i="1"/>
  <c r="J462" i="1"/>
  <c r="K462" i="1" s="1"/>
  <c r="Q462" i="1"/>
  <c r="Q422" i="1"/>
  <c r="I422" i="1"/>
  <c r="J422" i="1"/>
  <c r="K422" i="1" s="1"/>
  <c r="I515" i="1"/>
  <c r="Q515" i="1"/>
  <c r="J515" i="1"/>
  <c r="K515" i="1" s="1"/>
  <c r="I267" i="1"/>
  <c r="J267" i="1"/>
  <c r="K267" i="1" s="1"/>
  <c r="Q267" i="1"/>
  <c r="Q601" i="1"/>
  <c r="I601" i="1"/>
  <c r="J601" i="1"/>
  <c r="K601" i="1" s="1"/>
  <c r="I326" i="1"/>
  <c r="Q326" i="1"/>
  <c r="J326" i="1"/>
  <c r="K326" i="1" s="1"/>
  <c r="J710" i="1"/>
  <c r="K710" i="1" s="1"/>
  <c r="Q710" i="1"/>
  <c r="I710" i="1"/>
  <c r="I747" i="1"/>
  <c r="Q747" i="1"/>
  <c r="J747" i="1"/>
  <c r="K747" i="1" s="1"/>
  <c r="I674" i="1"/>
  <c r="J674" i="1"/>
  <c r="K674" i="1" s="1"/>
  <c r="Q674" i="1"/>
  <c r="J133" i="1"/>
  <c r="Q133" i="1"/>
  <c r="I133" i="1"/>
  <c r="I105" i="1"/>
  <c r="Q105" i="1"/>
  <c r="J105" i="1"/>
  <c r="Q372" i="1"/>
  <c r="I372" i="1"/>
  <c r="J372" i="1"/>
  <c r="K372" i="1" s="1"/>
  <c r="I722" i="1"/>
  <c r="Q722" i="1"/>
  <c r="J722" i="1"/>
  <c r="K722" i="1" s="1"/>
  <c r="I284" i="1"/>
  <c r="Q284" i="1"/>
  <c r="J284" i="1"/>
  <c r="K284" i="1" s="1"/>
  <c r="J346" i="1"/>
  <c r="K346" i="1" s="1"/>
  <c r="I346" i="1"/>
  <c r="Q346" i="1"/>
  <c r="J670" i="1"/>
  <c r="K670" i="1" s="1"/>
  <c r="I670" i="1"/>
  <c r="Q670" i="1"/>
  <c r="J723" i="1"/>
  <c r="K723" i="1" s="1"/>
  <c r="Q723" i="1"/>
  <c r="I723" i="1"/>
  <c r="Q186" i="1"/>
  <c r="J186" i="1"/>
  <c r="K186" i="1" s="1"/>
  <c r="I186" i="1"/>
  <c r="Q484" i="1"/>
  <c r="J484" i="1"/>
  <c r="K484" i="1" s="1"/>
  <c r="I484" i="1"/>
  <c r="J537" i="1"/>
  <c r="K537" i="1" s="1"/>
  <c r="I537" i="1"/>
  <c r="Q537" i="1"/>
  <c r="Q656" i="1"/>
  <c r="J656" i="1"/>
  <c r="K656" i="1" s="1"/>
  <c r="I656" i="1"/>
  <c r="Q426" i="1"/>
  <c r="J426" i="1"/>
  <c r="K426" i="1" s="1"/>
  <c r="I426" i="1"/>
  <c r="I241" i="1"/>
  <c r="Q241" i="1"/>
  <c r="J241" i="1"/>
  <c r="K241" i="1" s="1"/>
  <c r="J780" i="1"/>
  <c r="K780" i="1" s="1"/>
  <c r="Q780" i="1"/>
  <c r="I780" i="1"/>
  <c r="I255" i="1"/>
  <c r="J255" i="1"/>
  <c r="K255" i="1" s="1"/>
  <c r="Q255" i="1"/>
  <c r="Q138" i="1"/>
  <c r="J138" i="1"/>
  <c r="I138" i="1"/>
  <c r="I106" i="1"/>
  <c r="J106" i="1"/>
  <c r="Q106" i="1"/>
  <c r="J199" i="1"/>
  <c r="K199" i="1" s="1"/>
  <c r="I199" i="1"/>
  <c r="Q199" i="1"/>
  <c r="I190" i="1"/>
  <c r="J190" i="1"/>
  <c r="K190" i="1" s="1"/>
  <c r="Q190" i="1"/>
  <c r="J488" i="1"/>
  <c r="K488" i="1" s="1"/>
  <c r="Q488" i="1"/>
  <c r="I488" i="1"/>
  <c r="I198" i="1"/>
  <c r="J198" i="1"/>
  <c r="K198" i="1" s="1"/>
  <c r="Q198" i="1"/>
  <c r="I289" i="1"/>
  <c r="Q289" i="1"/>
  <c r="J289" i="1"/>
  <c r="K289" i="1" s="1"/>
  <c r="Q774" i="1"/>
  <c r="I774" i="1"/>
  <c r="J774" i="1"/>
  <c r="K774" i="1" s="1"/>
  <c r="Q575" i="1"/>
  <c r="J575" i="1"/>
  <c r="K575" i="1" s="1"/>
  <c r="I575" i="1"/>
  <c r="Q610" i="1"/>
  <c r="J610" i="1"/>
  <c r="K610" i="1" s="1"/>
  <c r="I610" i="1"/>
  <c r="Q454" i="1"/>
  <c r="J454" i="1"/>
  <c r="K454" i="1" s="1"/>
  <c r="I454" i="1"/>
  <c r="Q757" i="1"/>
  <c r="I757" i="1"/>
  <c r="J757" i="1"/>
  <c r="K757" i="1" s="1"/>
  <c r="J787" i="1"/>
  <c r="K787" i="1" s="1"/>
  <c r="I787" i="1"/>
  <c r="Q787" i="1"/>
  <c r="J113" i="1"/>
  <c r="Q113" i="1"/>
  <c r="I113" i="1"/>
  <c r="Q628" i="1"/>
  <c r="I628" i="1"/>
  <c r="J628" i="1"/>
  <c r="K628" i="1" s="1"/>
  <c r="Q685" i="1"/>
  <c r="I685" i="1"/>
  <c r="J685" i="1"/>
  <c r="K685" i="1" s="1"/>
  <c r="I510" i="1"/>
  <c r="J510" i="1"/>
  <c r="K510" i="1" s="1"/>
  <c r="Q510" i="1"/>
  <c r="Q164" i="1"/>
  <c r="I164" i="1"/>
  <c r="J164" i="1"/>
  <c r="J734" i="1"/>
  <c r="K734" i="1" s="1"/>
  <c r="I734" i="1"/>
  <c r="Q734" i="1"/>
  <c r="J626" i="1"/>
  <c r="K626" i="1" s="1"/>
  <c r="I626" i="1"/>
  <c r="Q626" i="1"/>
  <c r="Q412" i="1"/>
  <c r="I412" i="1"/>
  <c r="J412" i="1"/>
  <c r="K412" i="1" s="1"/>
  <c r="Q252" i="1"/>
  <c r="J252" i="1"/>
  <c r="K252" i="1" s="1"/>
  <c r="I252" i="1"/>
  <c r="I90" i="1"/>
  <c r="J90" i="1"/>
  <c r="Q90" i="1"/>
  <c r="J273" i="1"/>
  <c r="K273" i="1" s="1"/>
  <c r="I273" i="1"/>
  <c r="Q273" i="1"/>
  <c r="J597" i="1"/>
  <c r="K597" i="1" s="1"/>
  <c r="Q597" i="1"/>
  <c r="I597" i="1"/>
  <c r="J56" i="1"/>
  <c r="I56" i="1"/>
  <c r="Q56" i="1"/>
  <c r="J60" i="1"/>
  <c r="I60" i="1"/>
  <c r="Q60" i="1"/>
  <c r="Q407" i="1"/>
  <c r="I407" i="1"/>
  <c r="J407" i="1"/>
  <c r="K407" i="1" s="1"/>
  <c r="I288" i="1"/>
  <c r="Q288" i="1"/>
  <c r="J288" i="1"/>
  <c r="K288" i="1" s="1"/>
  <c r="I751" i="1"/>
  <c r="J751" i="1"/>
  <c r="K751" i="1" s="1"/>
  <c r="Q751" i="1"/>
  <c r="J568" i="1"/>
  <c r="K568" i="1" s="1"/>
  <c r="Q568" i="1"/>
  <c r="I568" i="1"/>
  <c r="I513" i="1"/>
  <c r="J513" i="1"/>
  <c r="K513" i="1" s="1"/>
  <c r="Q513" i="1"/>
  <c r="I242" i="1"/>
  <c r="J242" i="1"/>
  <c r="K242" i="1" s="1"/>
  <c r="Q242" i="1"/>
  <c r="I114" i="1"/>
  <c r="Q114" i="1"/>
  <c r="J114" i="1"/>
  <c r="Q681" i="1"/>
  <c r="I681" i="1"/>
  <c r="J681" i="1"/>
  <c r="K681" i="1" s="1"/>
  <c r="J148" i="1"/>
  <c r="I148" i="1"/>
  <c r="Q148" i="1"/>
  <c r="J212" i="1"/>
  <c r="K212" i="1" s="1"/>
  <c r="Q212" i="1"/>
  <c r="I212" i="1"/>
  <c r="I134" i="1"/>
  <c r="Q134" i="1"/>
  <c r="J134" i="1"/>
  <c r="I583" i="1"/>
  <c r="J583" i="1"/>
  <c r="K583" i="1" s="1"/>
  <c r="Q583" i="1"/>
  <c r="J223" i="1"/>
  <c r="K223" i="1" s="1"/>
  <c r="Q223" i="1"/>
  <c r="I223" i="1"/>
  <c r="I197" i="1"/>
  <c r="Q197" i="1"/>
  <c r="J197" i="1"/>
  <c r="K197" i="1" s="1"/>
  <c r="J221" i="1"/>
  <c r="K221" i="1" s="1"/>
  <c r="Q221" i="1"/>
  <c r="I221" i="1"/>
  <c r="I578" i="1"/>
  <c r="J578" i="1"/>
  <c r="K578" i="1" s="1"/>
  <c r="Q578" i="1"/>
  <c r="J718" i="1"/>
  <c r="K718" i="1" s="1"/>
  <c r="I718" i="1"/>
  <c r="Q718" i="1"/>
  <c r="Q160" i="1"/>
  <c r="I160" i="1"/>
  <c r="J160" i="1"/>
  <c r="Q270" i="1"/>
  <c r="I270" i="1"/>
  <c r="J270" i="1"/>
  <c r="K270" i="1" s="1"/>
  <c r="I305" i="1"/>
  <c r="J305" i="1"/>
  <c r="K305" i="1" s="1"/>
  <c r="Q305" i="1"/>
  <c r="I501" i="1"/>
  <c r="J501" i="1"/>
  <c r="K501" i="1" s="1"/>
  <c r="Q501" i="1"/>
  <c r="I50" i="1"/>
  <c r="Q50" i="1"/>
  <c r="J50" i="1"/>
  <c r="Q388" i="1"/>
  <c r="I388" i="1"/>
  <c r="J388" i="1"/>
  <c r="K388" i="1" s="1"/>
  <c r="J531" i="1"/>
  <c r="K531" i="1" s="1"/>
  <c r="Q531" i="1"/>
  <c r="I531" i="1"/>
  <c r="Q219" i="1"/>
  <c r="I219" i="1"/>
  <c r="J219" i="1"/>
  <c r="K219" i="1" s="1"/>
  <c r="I149" i="1"/>
  <c r="Q149" i="1"/>
  <c r="J149" i="1"/>
  <c r="Q705" i="1"/>
  <c r="I705" i="1"/>
  <c r="J705" i="1"/>
  <c r="K705" i="1" s="1"/>
  <c r="J441" i="1"/>
  <c r="K441" i="1" s="1"/>
  <c r="I441" i="1"/>
  <c r="Q441" i="1"/>
  <c r="Q317" i="1"/>
  <c r="I317" i="1"/>
  <c r="J317" i="1"/>
  <c r="K317" i="1" s="1"/>
  <c r="J249" i="1"/>
  <c r="K249" i="1" s="1"/>
  <c r="Q249" i="1"/>
  <c r="I249" i="1"/>
  <c r="I509" i="1"/>
  <c r="Q509" i="1"/>
  <c r="J509" i="1"/>
  <c r="K509" i="1" s="1"/>
  <c r="J193" i="1"/>
  <c r="K193" i="1" s="1"/>
  <c r="Q193" i="1"/>
  <c r="I193" i="1"/>
  <c r="Q147" i="1"/>
  <c r="I147" i="1"/>
  <c r="J147" i="1"/>
  <c r="I576" i="1"/>
  <c r="Q576" i="1"/>
  <c r="J576" i="1"/>
  <c r="K576" i="1" s="1"/>
  <c r="I538" i="1"/>
  <c r="J538" i="1"/>
  <c r="K538" i="1" s="1"/>
  <c r="Q538" i="1"/>
  <c r="Q155" i="1"/>
  <c r="J155" i="1"/>
  <c r="I155" i="1"/>
  <c r="I733" i="1"/>
  <c r="J733" i="1"/>
  <c r="K733" i="1" s="1"/>
  <c r="Q733" i="1"/>
  <c r="I465" i="1"/>
  <c r="Q465" i="1"/>
  <c r="J465" i="1"/>
  <c r="K465" i="1" s="1"/>
  <c r="J282" i="1"/>
  <c r="K282" i="1" s="1"/>
  <c r="Q282" i="1"/>
  <c r="I282" i="1"/>
  <c r="I666" i="1"/>
  <c r="J666" i="1"/>
  <c r="K666" i="1" s="1"/>
  <c r="Q666" i="1"/>
  <c r="I70" i="1"/>
  <c r="Q70" i="1"/>
  <c r="J70" i="1"/>
  <c r="J263" i="1"/>
  <c r="K263" i="1" s="1"/>
  <c r="Q263" i="1"/>
  <c r="I263" i="1"/>
  <c r="J735" i="1"/>
  <c r="K735" i="1" s="1"/>
  <c r="I735" i="1"/>
  <c r="Q735" i="1"/>
  <c r="J781" i="1"/>
  <c r="K781" i="1" s="1"/>
  <c r="I781" i="1"/>
  <c r="Q781" i="1"/>
  <c r="I468" i="1"/>
  <c r="Q468" i="1"/>
  <c r="J468" i="1"/>
  <c r="K468" i="1" s="1"/>
  <c r="I380" i="1"/>
  <c r="Q380" i="1"/>
  <c r="J380" i="1"/>
  <c r="K380" i="1" s="1"/>
  <c r="I83" i="1"/>
  <c r="J83" i="1"/>
  <c r="Q83" i="1"/>
  <c r="I664" i="1"/>
  <c r="J664" i="1"/>
  <c r="K664" i="1" s="1"/>
  <c r="Q664" i="1"/>
  <c r="I307" i="1"/>
  <c r="J307" i="1"/>
  <c r="K307" i="1" s="1"/>
  <c r="Q307" i="1"/>
  <c r="I237" i="1"/>
  <c r="J237" i="1"/>
  <c r="K237" i="1" s="1"/>
  <c r="Q237" i="1"/>
  <c r="I529" i="1"/>
  <c r="Q529" i="1"/>
  <c r="J529" i="1"/>
  <c r="K529" i="1" s="1"/>
  <c r="J638" i="1"/>
  <c r="K638" i="1" s="1"/>
  <c r="I638" i="1"/>
  <c r="Q638" i="1"/>
  <c r="I413" i="1"/>
  <c r="Q413" i="1"/>
  <c r="J413" i="1"/>
  <c r="K413" i="1" s="1"/>
  <c r="Q511" i="1"/>
  <c r="J511" i="1"/>
  <c r="K511" i="1" s="1"/>
  <c r="I511" i="1"/>
  <c r="I669" i="1"/>
  <c r="J669" i="1"/>
  <c r="K669" i="1" s="1"/>
  <c r="Q669" i="1"/>
  <c r="Q254" i="1"/>
  <c r="I254" i="1"/>
  <c r="J254" i="1"/>
  <c r="K254" i="1" s="1"/>
  <c r="J165" i="1"/>
  <c r="Q165" i="1"/>
  <c r="I165" i="1"/>
  <c r="Q750" i="1"/>
  <c r="I750" i="1"/>
  <c r="J750" i="1"/>
  <c r="K750" i="1" s="1"/>
  <c r="I410" i="1"/>
  <c r="J410" i="1"/>
  <c r="K410" i="1" s="1"/>
  <c r="Q410" i="1"/>
  <c r="J732" i="1"/>
  <c r="K732" i="1" s="1"/>
  <c r="I732" i="1"/>
  <c r="Q732" i="1"/>
  <c r="Q382" i="1"/>
  <c r="I382" i="1"/>
  <c r="J382" i="1"/>
  <c r="K382" i="1" s="1"/>
  <c r="I304" i="1"/>
  <c r="Q304" i="1"/>
  <c r="J304" i="1"/>
  <c r="K304" i="1" s="1"/>
  <c r="Q189" i="1"/>
  <c r="I189" i="1"/>
  <c r="J189" i="1"/>
  <c r="K189" i="1" s="1"/>
  <c r="I692" i="1"/>
  <c r="J692" i="1"/>
  <c r="K692" i="1" s="1"/>
  <c r="Q692" i="1"/>
  <c r="I447" i="1"/>
  <c r="J447" i="1"/>
  <c r="K447" i="1" s="1"/>
  <c r="Q447" i="1"/>
  <c r="Q671" i="1"/>
  <c r="J671" i="1"/>
  <c r="K671" i="1" s="1"/>
  <c r="I671" i="1"/>
  <c r="Q283" i="1"/>
  <c r="I283" i="1"/>
  <c r="J283" i="1"/>
  <c r="K283" i="1" s="1"/>
  <c r="I532" i="1"/>
  <c r="J532" i="1"/>
  <c r="K532" i="1" s="1"/>
  <c r="Q532" i="1"/>
  <c r="Q206" i="1"/>
  <c r="J206" i="1"/>
  <c r="K206" i="1" s="1"/>
  <c r="I206" i="1"/>
  <c r="Q566" i="1"/>
  <c r="J566" i="1"/>
  <c r="K566" i="1" s="1"/>
  <c r="I566" i="1"/>
  <c r="Q483" i="1"/>
  <c r="J483" i="1"/>
  <c r="K483" i="1" s="1"/>
  <c r="I483" i="1"/>
  <c r="J756" i="1"/>
  <c r="K756" i="1" s="1"/>
  <c r="I756" i="1"/>
  <c r="Q756" i="1"/>
  <c r="I771" i="1"/>
  <c r="J771" i="1"/>
  <c r="K771" i="1" s="1"/>
  <c r="Q771" i="1"/>
  <c r="Q649" i="1"/>
  <c r="J649" i="1"/>
  <c r="K649" i="1" s="1"/>
  <c r="I649" i="1"/>
  <c r="I119" i="1"/>
  <c r="Q119" i="1"/>
  <c r="J119" i="1"/>
  <c r="Q103" i="1"/>
  <c r="J103" i="1"/>
  <c r="I103" i="1"/>
  <c r="J657" i="1"/>
  <c r="K657" i="1" s="1"/>
  <c r="Q657" i="1"/>
  <c r="I657" i="1"/>
  <c r="Q324" i="1"/>
  <c r="I324" i="1"/>
  <c r="J324" i="1"/>
  <c r="K324" i="1" s="1"/>
  <c r="J231" i="1"/>
  <c r="K231" i="1" s="1"/>
  <c r="I231" i="1"/>
  <c r="Q231" i="1"/>
  <c r="I642" i="1"/>
  <c r="Q642" i="1"/>
  <c r="J642" i="1"/>
  <c r="K642" i="1" s="1"/>
  <c r="Q492" i="1"/>
  <c r="I492" i="1"/>
  <c r="J492" i="1"/>
  <c r="K492" i="1" s="1"/>
  <c r="Q157" i="1"/>
  <c r="J157" i="1"/>
  <c r="I157" i="1"/>
  <c r="Q591" i="1"/>
  <c r="I591" i="1"/>
  <c r="J591" i="1"/>
  <c r="K591" i="1" s="1"/>
  <c r="J563" i="1"/>
  <c r="K563" i="1" s="1"/>
  <c r="I563" i="1"/>
  <c r="Q563" i="1"/>
  <c r="J552" i="1"/>
  <c r="K552" i="1" s="1"/>
  <c r="I552" i="1"/>
  <c r="Q552" i="1"/>
  <c r="Q698" i="1"/>
  <c r="I698" i="1"/>
  <c r="J698" i="1"/>
  <c r="K698" i="1" s="1"/>
  <c r="I646" i="1"/>
  <c r="Q646" i="1"/>
  <c r="J646" i="1"/>
  <c r="K646" i="1" s="1"/>
  <c r="I613" i="1"/>
  <c r="Q613" i="1"/>
  <c r="J613" i="1"/>
  <c r="K613" i="1" s="1"/>
  <c r="J187" i="1"/>
  <c r="K187" i="1" s="1"/>
  <c r="Q187" i="1"/>
  <c r="I187" i="1"/>
  <c r="Q598" i="1"/>
  <c r="J598" i="1"/>
  <c r="K598" i="1" s="1"/>
  <c r="I598" i="1"/>
  <c r="J415" i="1"/>
  <c r="K415" i="1" s="1"/>
  <c r="Q415" i="1"/>
  <c r="I415" i="1"/>
  <c r="J701" i="1"/>
  <c r="K701" i="1" s="1"/>
  <c r="Q701" i="1"/>
  <c r="I701" i="1"/>
  <c r="Q337" i="1"/>
  <c r="I337" i="1"/>
  <c r="J337" i="1"/>
  <c r="K337" i="1" s="1"/>
  <c r="J381" i="1"/>
  <c r="K381" i="1" s="1"/>
  <c r="I381" i="1"/>
  <c r="Q381" i="1"/>
  <c r="Q589" i="1"/>
  <c r="I589" i="1"/>
  <c r="J589" i="1"/>
  <c r="K589" i="1" s="1"/>
  <c r="I693" i="1"/>
  <c r="Q693" i="1"/>
  <c r="J693" i="1"/>
  <c r="K693" i="1" s="1"/>
  <c r="J753" i="1"/>
  <c r="K753" i="1" s="1"/>
  <c r="Q753" i="1"/>
  <c r="I753" i="1"/>
  <c r="J312" i="1"/>
  <c r="K312" i="1" s="1"/>
  <c r="I312" i="1"/>
  <c r="Q312" i="1"/>
  <c r="I375" i="1"/>
  <c r="J375" i="1"/>
  <c r="K375" i="1" s="1"/>
  <c r="Q375" i="1"/>
  <c r="J349" i="1"/>
  <c r="K349" i="1" s="1"/>
  <c r="I349" i="1"/>
  <c r="Q349" i="1"/>
  <c r="I627" i="1"/>
  <c r="Q627" i="1"/>
  <c r="J627" i="1"/>
  <c r="K627" i="1" s="1"/>
  <c r="I216" i="1"/>
  <c r="J216" i="1"/>
  <c r="K216" i="1" s="1"/>
  <c r="Q216" i="1"/>
  <c r="Q495" i="1"/>
  <c r="J495" i="1"/>
  <c r="K495" i="1" s="1"/>
  <c r="I495" i="1"/>
  <c r="J353" i="1"/>
  <c r="K353" i="1" s="1"/>
  <c r="Q353" i="1"/>
  <c r="I353" i="1"/>
  <c r="Q385" i="1"/>
  <c r="I385" i="1"/>
  <c r="J385" i="1"/>
  <c r="K385" i="1" s="1"/>
  <c r="J619" i="1"/>
  <c r="K619" i="1" s="1"/>
  <c r="Q619" i="1"/>
  <c r="I619" i="1"/>
  <c r="J227" i="1"/>
  <c r="K227" i="1" s="1"/>
  <c r="I227" i="1"/>
  <c r="Q227" i="1"/>
  <c r="I302" i="1"/>
  <c r="J302" i="1"/>
  <c r="K302" i="1" s="1"/>
  <c r="Q302" i="1"/>
  <c r="J661" i="1"/>
  <c r="K661" i="1" s="1"/>
  <c r="I661" i="1"/>
  <c r="Q661" i="1"/>
  <c r="J126" i="1"/>
  <c r="Q126" i="1"/>
  <c r="I126" i="1"/>
  <c r="J350" i="1"/>
  <c r="K350" i="1" s="1"/>
  <c r="I350" i="1"/>
  <c r="Q350" i="1"/>
  <c r="I354" i="1"/>
  <c r="J354" i="1"/>
  <c r="K354" i="1" s="1"/>
  <c r="Q354" i="1"/>
  <c r="J123" i="1"/>
  <c r="I123" i="1"/>
  <c r="Q123" i="1"/>
  <c r="I469" i="1"/>
  <c r="Q469" i="1"/>
  <c r="J469" i="1"/>
  <c r="K469" i="1" s="1"/>
  <c r="J768" i="1"/>
  <c r="K768" i="1" s="1"/>
  <c r="I768" i="1"/>
  <c r="Q768" i="1"/>
  <c r="I621" i="1"/>
  <c r="J621" i="1"/>
  <c r="K621" i="1" s="1"/>
  <c r="Q621" i="1"/>
  <c r="J394" i="1"/>
  <c r="K394" i="1" s="1"/>
  <c r="I394" i="1"/>
  <c r="Q394" i="1"/>
  <c r="Q536" i="1"/>
  <c r="J536" i="1"/>
  <c r="K536" i="1" s="1"/>
  <c r="I536" i="1"/>
  <c r="J688" i="1"/>
  <c r="K688" i="1" s="1"/>
  <c r="I688" i="1"/>
  <c r="Q688" i="1"/>
  <c r="J297" i="1"/>
  <c r="K297" i="1" s="1"/>
  <c r="I297" i="1"/>
  <c r="Q297" i="1"/>
  <c r="Q203" i="1"/>
  <c r="I203" i="1"/>
  <c r="J203" i="1"/>
  <c r="K203" i="1" s="1"/>
  <c r="I428" i="1"/>
  <c r="J428" i="1"/>
  <c r="K428" i="1" s="1"/>
  <c r="Q428" i="1"/>
  <c r="J697" i="1"/>
  <c r="K697" i="1" s="1"/>
  <c r="Q697" i="1"/>
  <c r="I697" i="1"/>
  <c r="J640" i="1"/>
  <c r="K640" i="1" s="1"/>
  <c r="I640" i="1"/>
  <c r="Q640" i="1"/>
  <c r="Q243" i="1"/>
  <c r="J243" i="1"/>
  <c r="K243" i="1" s="1"/>
  <c r="I243" i="1"/>
  <c r="Q258" i="1"/>
  <c r="I258" i="1"/>
  <c r="J258" i="1"/>
  <c r="K258" i="1" s="1"/>
  <c r="I535" i="1"/>
  <c r="J535" i="1"/>
  <c r="K535" i="1" s="1"/>
  <c r="Q535" i="1"/>
  <c r="J517" i="1"/>
  <c r="K517" i="1" s="1"/>
  <c r="I517" i="1"/>
  <c r="Q517" i="1"/>
  <c r="Q652" i="1"/>
  <c r="I652" i="1"/>
  <c r="J652" i="1"/>
  <c r="K652" i="1" s="1"/>
  <c r="J95" i="1"/>
  <c r="I95" i="1"/>
  <c r="Q95" i="1"/>
  <c r="J235" i="1"/>
  <c r="K235" i="1" s="1"/>
  <c r="I235" i="1"/>
  <c r="Q235" i="1"/>
  <c r="I523" i="1"/>
  <c r="J523" i="1"/>
  <c r="K523" i="1" s="1"/>
  <c r="Q523" i="1"/>
  <c r="I440" i="1"/>
  <c r="Q440" i="1"/>
  <c r="J440" i="1"/>
  <c r="K440" i="1" s="1"/>
  <c r="J540" i="1"/>
  <c r="K540" i="1" s="1"/>
  <c r="Q540" i="1"/>
  <c r="I540" i="1"/>
  <c r="I14" i="1"/>
  <c r="J14" i="1"/>
  <c r="Q14" i="1"/>
  <c r="Q17" i="1"/>
  <c r="I17" i="1"/>
  <c r="J17" i="1"/>
  <c r="I8" i="1"/>
  <c r="Q8" i="1"/>
  <c r="J8" i="1"/>
  <c r="Q24" i="1"/>
  <c r="J24" i="1"/>
  <c r="I24" i="1"/>
  <c r="Q10" i="1"/>
  <c r="I10" i="1"/>
  <c r="J10" i="1"/>
  <c r="Q26" i="1"/>
  <c r="J26" i="1"/>
  <c r="I26" i="1"/>
  <c r="J30" i="1"/>
  <c r="I30" i="1"/>
  <c r="Q30" i="1"/>
  <c r="J21" i="1"/>
  <c r="I21" i="1"/>
  <c r="Q21" i="1"/>
  <c r="J608" i="1"/>
  <c r="K608" i="1" s="1"/>
  <c r="Q608" i="1"/>
  <c r="I608" i="1"/>
  <c r="J612" i="1"/>
  <c r="K612" i="1" s="1"/>
  <c r="Q612" i="1"/>
  <c r="I612" i="1"/>
  <c r="I587" i="1"/>
  <c r="J587" i="1"/>
  <c r="K587" i="1" s="1"/>
  <c r="Q587" i="1"/>
  <c r="I763" i="1"/>
  <c r="J763" i="1"/>
  <c r="K763" i="1" s="1"/>
  <c r="Q763" i="1"/>
  <c r="Q188" i="1"/>
  <c r="I188" i="1"/>
  <c r="J188" i="1"/>
  <c r="K188" i="1" s="1"/>
  <c r="I560" i="1"/>
  <c r="J560" i="1"/>
  <c r="K560" i="1" s="1"/>
  <c r="Q560" i="1"/>
  <c r="I162" i="1"/>
  <c r="Q162" i="1"/>
  <c r="J162" i="1"/>
  <c r="Q556" i="1"/>
  <c r="J556" i="1"/>
  <c r="K556" i="1" s="1"/>
  <c r="I556" i="1"/>
  <c r="I769" i="1"/>
  <c r="J769" i="1"/>
  <c r="K769" i="1" s="1"/>
  <c r="Q769" i="1"/>
  <c r="Q365" i="1"/>
  <c r="I365" i="1"/>
  <c r="J365" i="1"/>
  <c r="K365" i="1" s="1"/>
  <c r="I524" i="1"/>
  <c r="J524" i="1"/>
  <c r="K524" i="1" s="1"/>
  <c r="Q524" i="1"/>
  <c r="Q726" i="1"/>
  <c r="J726" i="1"/>
  <c r="K726" i="1" s="1"/>
  <c r="I726" i="1"/>
  <c r="I644" i="1"/>
  <c r="Q644" i="1"/>
  <c r="J644" i="1"/>
  <c r="K644" i="1" s="1"/>
  <c r="I711" i="1"/>
  <c r="J711" i="1"/>
  <c r="K711" i="1" s="1"/>
  <c r="Q711" i="1"/>
  <c r="Q156" i="1"/>
  <c r="J156" i="1"/>
  <c r="I156" i="1"/>
  <c r="Q389" i="1"/>
  <c r="J389" i="1"/>
  <c r="K389" i="1" s="1"/>
  <c r="I389" i="1"/>
  <c r="J159" i="1"/>
  <c r="I159" i="1"/>
  <c r="Q159" i="1"/>
  <c r="J173" i="1"/>
  <c r="I173" i="1"/>
  <c r="Q173" i="1"/>
  <c r="J475" i="1"/>
  <c r="K475" i="1" s="1"/>
  <c r="I475" i="1"/>
  <c r="Q475" i="1"/>
  <c r="I82" i="1"/>
  <c r="Q82" i="1"/>
  <c r="J82" i="1"/>
  <c r="Q287" i="1"/>
  <c r="J287" i="1"/>
  <c r="K287" i="1" s="1"/>
  <c r="I287" i="1"/>
  <c r="I459" i="1"/>
  <c r="J459" i="1"/>
  <c r="K459" i="1" s="1"/>
  <c r="Q459" i="1"/>
  <c r="I472" i="1"/>
  <c r="J472" i="1"/>
  <c r="K472" i="1" s="1"/>
  <c r="Q472" i="1"/>
  <c r="J152" i="1"/>
  <c r="I152" i="1"/>
  <c r="Q152" i="1"/>
  <c r="J332" i="1"/>
  <c r="K332" i="1" s="1"/>
  <c r="Q332" i="1"/>
  <c r="I332" i="1"/>
  <c r="Q279" i="1"/>
  <c r="I279" i="1"/>
  <c r="J279" i="1"/>
  <c r="K279" i="1" s="1"/>
  <c r="Q378" i="1"/>
  <c r="J378" i="1"/>
  <c r="K378" i="1" s="1"/>
  <c r="I378" i="1"/>
  <c r="Q116" i="1"/>
  <c r="I116" i="1"/>
  <c r="J116" i="1"/>
  <c r="I92" i="1"/>
  <c r="J92" i="1"/>
  <c r="Q92" i="1"/>
  <c r="I766" i="1"/>
  <c r="J766" i="1"/>
  <c r="K766" i="1" s="1"/>
  <c r="Q766" i="1"/>
  <c r="I86" i="1"/>
  <c r="Q86" i="1"/>
  <c r="J86" i="1"/>
  <c r="J100" i="1"/>
  <c r="Q100" i="1"/>
  <c r="I100" i="1"/>
  <c r="I127" i="1"/>
  <c r="Q127" i="1"/>
  <c r="J127" i="1"/>
  <c r="I120" i="1"/>
  <c r="Q120" i="1"/>
  <c r="J120" i="1"/>
  <c r="Q639" i="1"/>
  <c r="J639" i="1"/>
  <c r="K639" i="1" s="1"/>
  <c r="I639" i="1"/>
  <c r="Q97" i="1"/>
  <c r="I97" i="1"/>
  <c r="J97" i="1"/>
  <c r="J720" i="1"/>
  <c r="K720" i="1" s="1"/>
  <c r="I720" i="1"/>
  <c r="Q720" i="1"/>
  <c r="J248" i="1"/>
  <c r="K248" i="1" s="1"/>
  <c r="Q248" i="1"/>
  <c r="I248" i="1"/>
  <c r="I230" i="1"/>
  <c r="J230" i="1"/>
  <c r="K230" i="1" s="1"/>
  <c r="Q230" i="1"/>
  <c r="J66" i="1"/>
  <c r="I66" i="1"/>
  <c r="Q66" i="1"/>
  <c r="Q345" i="1"/>
  <c r="J345" i="1"/>
  <c r="K345" i="1" s="1"/>
  <c r="I345" i="1"/>
  <c r="I439" i="1"/>
  <c r="Q439" i="1"/>
  <c r="J439" i="1"/>
  <c r="K439" i="1" s="1"/>
  <c r="Q755" i="1"/>
  <c r="I755" i="1"/>
  <c r="J755" i="1"/>
  <c r="K755" i="1" s="1"/>
  <c r="J226" i="1"/>
  <c r="K226" i="1" s="1"/>
  <c r="I226" i="1"/>
  <c r="Q226" i="1"/>
  <c r="I49" i="1"/>
  <c r="J49" i="1"/>
  <c r="Q49" i="1"/>
  <c r="I185" i="1"/>
  <c r="Q185" i="1"/>
  <c r="J185" i="1"/>
  <c r="K185" i="1" s="1"/>
  <c r="Q143" i="1"/>
  <c r="J143" i="1"/>
  <c r="I143" i="1"/>
  <c r="I129" i="1"/>
  <c r="Q129" i="1"/>
  <c r="J129" i="1"/>
  <c r="Q266" i="1"/>
  <c r="J266" i="1"/>
  <c r="K266" i="1" s="1"/>
  <c r="I266" i="1"/>
  <c r="Q606" i="1"/>
  <c r="I606" i="1"/>
  <c r="J606" i="1"/>
  <c r="K606" i="1" s="1"/>
  <c r="Q222" i="1"/>
  <c r="I222" i="1"/>
  <c r="J222" i="1"/>
  <c r="K222" i="1" s="1"/>
  <c r="J442" i="1"/>
  <c r="K442" i="1" s="1"/>
  <c r="Q442" i="1"/>
  <c r="I442" i="1"/>
  <c r="Q360" i="1"/>
  <c r="I360" i="1"/>
  <c r="J360" i="1"/>
  <c r="K360" i="1" s="1"/>
  <c r="J493" i="1"/>
  <c r="K493" i="1" s="1"/>
  <c r="I493" i="1"/>
  <c r="Q493" i="1"/>
  <c r="Q409" i="1"/>
  <c r="J409" i="1"/>
  <c r="K409" i="1" s="1"/>
  <c r="I409" i="1"/>
  <c r="Q313" i="1"/>
  <c r="I313" i="1"/>
  <c r="J313" i="1"/>
  <c r="K313" i="1" s="1"/>
  <c r="J330" i="1"/>
  <c r="K330" i="1" s="1"/>
  <c r="I330" i="1"/>
  <c r="Q330" i="1"/>
  <c r="J196" i="1"/>
  <c r="K196" i="1" s="1"/>
  <c r="Q196" i="1"/>
  <c r="I196" i="1"/>
  <c r="J438" i="1"/>
  <c r="K438" i="1" s="1"/>
  <c r="Q438" i="1"/>
  <c r="I438" i="1"/>
  <c r="I68" i="1"/>
  <c r="J68" i="1"/>
  <c r="Q68" i="1"/>
  <c r="I569" i="1"/>
  <c r="J569" i="1"/>
  <c r="K569" i="1" s="1"/>
  <c r="Q569" i="1"/>
  <c r="Q655" i="1"/>
  <c r="J655" i="1"/>
  <c r="K655" i="1" s="1"/>
  <c r="I655" i="1"/>
  <c r="J81" i="1"/>
  <c r="I81" i="1"/>
  <c r="Q81" i="1"/>
  <c r="I446" i="1"/>
  <c r="J446" i="1"/>
  <c r="K446" i="1" s="1"/>
  <c r="Q446" i="1"/>
  <c r="Q368" i="1"/>
  <c r="J368" i="1"/>
  <c r="K368" i="1" s="1"/>
  <c r="I368" i="1"/>
  <c r="Q785" i="1"/>
  <c r="J785" i="1"/>
  <c r="K785" i="1" s="1"/>
  <c r="I785" i="1"/>
  <c r="Q551" i="1"/>
  <c r="J551" i="1"/>
  <c r="K551" i="1" s="1"/>
  <c r="I551" i="1"/>
  <c r="J648" i="1"/>
  <c r="K648" i="1" s="1"/>
  <c r="Q648" i="1"/>
  <c r="I648" i="1"/>
  <c r="J691" i="1"/>
  <c r="K691" i="1" s="1"/>
  <c r="I691" i="1"/>
  <c r="Q691" i="1"/>
  <c r="I244" i="1"/>
  <c r="J244" i="1"/>
  <c r="K244" i="1" s="1"/>
  <c r="Q244" i="1"/>
  <c r="Q335" i="1"/>
  <c r="J335" i="1"/>
  <c r="K335" i="1" s="1"/>
  <c r="I335" i="1"/>
  <c r="I616" i="1"/>
  <c r="Q616" i="1"/>
  <c r="J616" i="1"/>
  <c r="K616" i="1" s="1"/>
  <c r="I424" i="1"/>
  <c r="J424" i="1"/>
  <c r="K424" i="1" s="1"/>
  <c r="Q424" i="1"/>
  <c r="I245" i="1"/>
  <c r="J245" i="1"/>
  <c r="K245" i="1" s="1"/>
  <c r="Q245" i="1"/>
  <c r="I765" i="1"/>
  <c r="Q765" i="1"/>
  <c r="J765" i="1"/>
  <c r="K765" i="1" s="1"/>
  <c r="Q505" i="1"/>
  <c r="I505" i="1"/>
  <c r="J505" i="1"/>
  <c r="K505" i="1" s="1"/>
  <c r="J400" i="1"/>
  <c r="K400" i="1" s="1"/>
  <c r="Q400" i="1"/>
  <c r="I400" i="1"/>
  <c r="J340" i="1"/>
  <c r="K340" i="1" s="1"/>
  <c r="Q340" i="1"/>
  <c r="I340" i="1"/>
  <c r="Q450" i="1"/>
  <c r="I450" i="1"/>
  <c r="J450" i="1"/>
  <c r="K450" i="1" s="1"/>
  <c r="J673" i="1"/>
  <c r="K673" i="1" s="1"/>
  <c r="I673" i="1"/>
  <c r="Q673" i="1"/>
  <c r="I452" i="1"/>
  <c r="J452" i="1"/>
  <c r="K452" i="1" s="1"/>
  <c r="Q452" i="1"/>
  <c r="J519" i="1"/>
  <c r="K519" i="1" s="1"/>
  <c r="Q519" i="1"/>
  <c r="I519" i="1"/>
  <c r="I668" i="1"/>
  <c r="Q668" i="1"/>
  <c r="J668" i="1"/>
  <c r="K668" i="1" s="1"/>
  <c r="I271" i="1"/>
  <c r="J271" i="1"/>
  <c r="K271" i="1" s="1"/>
  <c r="Q271" i="1"/>
  <c r="J557" i="1"/>
  <c r="K557" i="1" s="1"/>
  <c r="I557" i="1"/>
  <c r="Q557" i="1"/>
  <c r="J749" i="1"/>
  <c r="K749" i="1" s="1"/>
  <c r="Q749" i="1"/>
  <c r="I749" i="1"/>
  <c r="Q444" i="1"/>
  <c r="I444" i="1"/>
  <c r="J444" i="1"/>
  <c r="K444" i="1" s="1"/>
  <c r="Q215" i="1"/>
  <c r="J215" i="1"/>
  <c r="K215" i="1" s="1"/>
  <c r="I215" i="1"/>
  <c r="I507" i="1"/>
  <c r="J507" i="1"/>
  <c r="K507" i="1" s="1"/>
  <c r="Q507" i="1"/>
  <c r="Q520" i="1"/>
  <c r="J520" i="1"/>
  <c r="K520" i="1" s="1"/>
  <c r="I520" i="1"/>
  <c r="J430" i="1"/>
  <c r="K430" i="1" s="1"/>
  <c r="Q430" i="1"/>
  <c r="I430" i="1"/>
  <c r="I662" i="1"/>
  <c r="Q662" i="1"/>
  <c r="J662" i="1"/>
  <c r="K662" i="1" s="1"/>
  <c r="J269" i="1"/>
  <c r="K269" i="1" s="1"/>
  <c r="I269" i="1"/>
  <c r="Q269" i="1"/>
  <c r="J55" i="1"/>
  <c r="Q55" i="1"/>
  <c r="I55" i="1"/>
  <c r="I721" i="1"/>
  <c r="J721" i="1"/>
  <c r="K721" i="1" s="1"/>
  <c r="Q721" i="1"/>
  <c r="J770" i="1"/>
  <c r="K770" i="1" s="1"/>
  <c r="I770" i="1"/>
  <c r="Q770" i="1"/>
  <c r="J379" i="1"/>
  <c r="K379" i="1" s="1"/>
  <c r="Q379" i="1"/>
  <c r="I379" i="1"/>
  <c r="J577" i="1"/>
  <c r="K577" i="1" s="1"/>
  <c r="I577" i="1"/>
  <c r="Q577" i="1"/>
  <c r="I339" i="1"/>
  <c r="J339" i="1"/>
  <c r="K339" i="1" s="1"/>
  <c r="Q339" i="1"/>
  <c r="I355" i="1"/>
  <c r="J355" i="1"/>
  <c r="K355" i="1" s="1"/>
  <c r="Q355" i="1"/>
  <c r="J584" i="1"/>
  <c r="K584" i="1" s="1"/>
  <c r="Q584" i="1"/>
  <c r="I584" i="1"/>
  <c r="J201" i="1"/>
  <c r="K201" i="1" s="1"/>
  <c r="I201" i="1"/>
  <c r="Q201" i="1"/>
  <c r="J209" i="1"/>
  <c r="K209" i="1" s="1"/>
  <c r="Q209" i="1"/>
  <c r="I209" i="1"/>
  <c r="Q737" i="1"/>
  <c r="I737" i="1"/>
  <c r="J737" i="1"/>
  <c r="K737" i="1" s="1"/>
  <c r="J553" i="1"/>
  <c r="K553" i="1" s="1"/>
  <c r="I553" i="1"/>
  <c r="Q553" i="1"/>
  <c r="Q784" i="1"/>
  <c r="I784" i="1"/>
  <c r="J784" i="1"/>
  <c r="K784" i="1" s="1"/>
  <c r="J503" i="1"/>
  <c r="K503" i="1" s="1"/>
  <c r="I503" i="1"/>
  <c r="Q503" i="1"/>
  <c r="Q211" i="1"/>
  <c r="J211" i="1"/>
  <c r="K211" i="1" s="1"/>
  <c r="I211" i="1"/>
  <c r="I391" i="1"/>
  <c r="Q391" i="1"/>
  <c r="J391" i="1"/>
  <c r="K391" i="1" s="1"/>
  <c r="Q314" i="1"/>
  <c r="J314" i="1"/>
  <c r="K314" i="1" s="1"/>
  <c r="I314" i="1"/>
  <c r="I506" i="1"/>
  <c r="Q506" i="1"/>
  <c r="J506" i="1"/>
  <c r="K506" i="1" s="1"/>
  <c r="I58" i="1"/>
  <c r="J58" i="1"/>
  <c r="Q58" i="1"/>
  <c r="I272" i="1"/>
  <c r="Q272" i="1"/>
  <c r="J272" i="1"/>
  <c r="K272" i="1" s="1"/>
  <c r="I742" i="1"/>
  <c r="Q742" i="1"/>
  <c r="J742" i="1"/>
  <c r="K742" i="1" s="1"/>
  <c r="Q533" i="1"/>
  <c r="I533" i="1"/>
  <c r="J533" i="1"/>
  <c r="K533" i="1" s="1"/>
  <c r="I200" i="1"/>
  <c r="Q200" i="1"/>
  <c r="J200" i="1"/>
  <c r="K200" i="1" s="1"/>
  <c r="I377" i="1"/>
  <c r="Q377" i="1"/>
  <c r="J377" i="1"/>
  <c r="K377" i="1" s="1"/>
  <c r="Q630" i="1"/>
  <c r="J630" i="1"/>
  <c r="K630" i="1" s="1"/>
  <c r="I630" i="1"/>
  <c r="Q329" i="1"/>
  <c r="J329" i="1"/>
  <c r="K329" i="1" s="1"/>
  <c r="I329" i="1"/>
  <c r="I264" i="1"/>
  <c r="J264" i="1"/>
  <c r="K264" i="1" s="1"/>
  <c r="Q264" i="1"/>
  <c r="Q427" i="1"/>
  <c r="J427" i="1"/>
  <c r="K427" i="1" s="1"/>
  <c r="I427" i="1"/>
  <c r="J69" i="1"/>
  <c r="Q69" i="1"/>
  <c r="I69" i="1"/>
  <c r="Q344" i="1"/>
  <c r="I344" i="1"/>
  <c r="J344" i="1"/>
  <c r="K344" i="1" s="1"/>
  <c r="I251" i="1"/>
  <c r="J251" i="1"/>
  <c r="K251" i="1" s="1"/>
  <c r="Q251" i="1"/>
  <c r="I342" i="1"/>
  <c r="Q342" i="1"/>
  <c r="J342" i="1"/>
  <c r="K342" i="1" s="1"/>
  <c r="J65" i="1"/>
  <c r="Q65" i="1"/>
  <c r="I65" i="1"/>
  <c r="Q61" i="1"/>
  <c r="I61" i="1"/>
  <c r="J61" i="1"/>
  <c r="I724" i="1"/>
  <c r="J724" i="1"/>
  <c r="K724" i="1" s="1"/>
  <c r="Q724" i="1"/>
  <c r="Q347" i="1"/>
  <c r="J347" i="1"/>
  <c r="K347" i="1" s="1"/>
  <c r="I347" i="1"/>
  <c r="I549" i="1"/>
  <c r="J549" i="1"/>
  <c r="K549" i="1" s="1"/>
  <c r="Q549" i="1"/>
  <c r="I334" i="1"/>
  <c r="Q334" i="1"/>
  <c r="J334" i="1"/>
  <c r="K334" i="1" s="1"/>
  <c r="I779" i="1"/>
  <c r="J779" i="1"/>
  <c r="K779" i="1" s="1"/>
  <c r="Q779" i="1"/>
  <c r="J184" i="1"/>
  <c r="K184" i="1" s="1"/>
  <c r="Q184" i="1"/>
  <c r="I184" i="1"/>
  <c r="Q229" i="1"/>
  <c r="J229" i="1"/>
  <c r="K229" i="1" s="1"/>
  <c r="I229" i="1"/>
  <c r="Q645" i="1"/>
  <c r="I645" i="1"/>
  <c r="J645" i="1"/>
  <c r="K645" i="1" s="1"/>
  <c r="J772" i="1"/>
  <c r="K772" i="1" s="1"/>
  <c r="Q772" i="1"/>
  <c r="I772" i="1"/>
  <c r="Q443" i="1"/>
  <c r="J443" i="1"/>
  <c r="K443" i="1" s="1"/>
  <c r="I443" i="1"/>
  <c r="Q101" i="1"/>
  <c r="J101" i="1"/>
  <c r="I101" i="1"/>
  <c r="I322" i="1"/>
  <c r="Q322" i="1"/>
  <c r="J322" i="1"/>
  <c r="K322" i="1" s="1"/>
  <c r="Q386" i="1"/>
  <c r="I386" i="1"/>
  <c r="J386" i="1"/>
  <c r="K386" i="1" s="1"/>
  <c r="J403" i="1"/>
  <c r="K403" i="1" s="1"/>
  <c r="Q403" i="1"/>
  <c r="I403" i="1"/>
  <c r="Q310" i="1"/>
  <c r="I310" i="1"/>
  <c r="J310" i="1"/>
  <c r="K310" i="1" s="1"/>
  <c r="Q73" i="1"/>
  <c r="I73" i="1"/>
  <c r="J73" i="1"/>
  <c r="I453" i="1"/>
  <c r="Q453" i="1"/>
  <c r="J453" i="1"/>
  <c r="K453" i="1" s="1"/>
  <c r="Q234" i="1"/>
  <c r="I234" i="1"/>
  <c r="J234" i="1"/>
  <c r="K234" i="1" s="1"/>
  <c r="Q457" i="1"/>
  <c r="I457" i="1"/>
  <c r="J457" i="1"/>
  <c r="K457" i="1" s="1"/>
  <c r="I637" i="1"/>
  <c r="J637" i="1"/>
  <c r="K637" i="1" s="1"/>
  <c r="Q637" i="1"/>
  <c r="J363" i="1"/>
  <c r="K363" i="1" s="1"/>
  <c r="Q363" i="1"/>
  <c r="I363" i="1"/>
  <c r="I175" i="1"/>
  <c r="Q175" i="1"/>
  <c r="J175" i="1"/>
  <c r="J364" i="1"/>
  <c r="K364" i="1" s="1"/>
  <c r="Q364" i="1"/>
  <c r="I364" i="1"/>
  <c r="Q359" i="1"/>
  <c r="J359" i="1"/>
  <c r="K359" i="1" s="1"/>
  <c r="I359" i="1"/>
  <c r="J118" i="1"/>
  <c r="I118" i="1"/>
  <c r="Q118" i="1"/>
  <c r="I137" i="1"/>
  <c r="Q137" i="1"/>
  <c r="J137" i="1"/>
  <c r="I257" i="1"/>
  <c r="J257" i="1"/>
  <c r="K257" i="1" s="1"/>
  <c r="Q257" i="1"/>
  <c r="Q319" i="1"/>
  <c r="I319" i="1"/>
  <c r="J319" i="1"/>
  <c r="K319" i="1" s="1"/>
  <c r="I351" i="1"/>
  <c r="Q351" i="1"/>
  <c r="J351" i="1"/>
  <c r="K351" i="1" s="1"/>
  <c r="Q290" i="1"/>
  <c r="J290" i="1"/>
  <c r="K290" i="1" s="1"/>
  <c r="I290" i="1"/>
  <c r="Q525" i="1"/>
  <c r="J525" i="1"/>
  <c r="K525" i="1" s="1"/>
  <c r="I525" i="1"/>
  <c r="I585" i="1"/>
  <c r="Q585" i="1"/>
  <c r="J585" i="1"/>
  <c r="K585" i="1" s="1"/>
  <c r="I183" i="1"/>
  <c r="Q183" i="1"/>
  <c r="J183" i="1"/>
  <c r="K183" i="1" s="1"/>
  <c r="Q76" i="1"/>
  <c r="I76" i="1"/>
  <c r="J76" i="1"/>
  <c r="Q631" i="1"/>
  <c r="I631" i="1"/>
  <c r="J631" i="1"/>
  <c r="K631" i="1" s="1"/>
  <c r="I564" i="1"/>
  <c r="J564" i="1"/>
  <c r="K564" i="1" s="1"/>
  <c r="Q564" i="1"/>
  <c r="Q473" i="1"/>
  <c r="I473" i="1"/>
  <c r="J473" i="1"/>
  <c r="K473" i="1" s="1"/>
  <c r="Q383" i="1"/>
  <c r="I383" i="1"/>
  <c r="J383" i="1"/>
  <c r="K383" i="1" s="1"/>
  <c r="J541" i="1"/>
  <c r="K541" i="1" s="1"/>
  <c r="I541" i="1"/>
  <c r="Q541" i="1"/>
  <c r="Q390" i="1"/>
  <c r="J390" i="1"/>
  <c r="K390" i="1" s="1"/>
  <c r="I390" i="1"/>
  <c r="Q169" i="1"/>
  <c r="J169" i="1"/>
  <c r="I169" i="1"/>
  <c r="Q788" i="1"/>
  <c r="J788" i="1"/>
  <c r="K788" i="1" s="1"/>
  <c r="I788" i="1"/>
  <c r="Q117" i="1"/>
  <c r="I117" i="1"/>
  <c r="J117" i="1"/>
  <c r="I87" i="1"/>
  <c r="J87" i="1"/>
  <c r="Q87" i="1"/>
  <c r="I163" i="1"/>
  <c r="J163" i="1"/>
  <c r="Q163" i="1"/>
  <c r="J485" i="1"/>
  <c r="K485" i="1" s="1"/>
  <c r="I485" i="1"/>
  <c r="Q485" i="1"/>
  <c r="I617" i="1"/>
  <c r="J617" i="1"/>
  <c r="K617" i="1" s="1"/>
  <c r="Q617" i="1"/>
  <c r="I299" i="1"/>
  <c r="J299" i="1"/>
  <c r="K299" i="1" s="1"/>
  <c r="Q299" i="1"/>
  <c r="J225" i="1"/>
  <c r="K225" i="1" s="1"/>
  <c r="Q225" i="1"/>
  <c r="I225" i="1"/>
  <c r="I280" i="1"/>
  <c r="Q280" i="1"/>
  <c r="J280" i="1"/>
  <c r="K280" i="1" s="1"/>
  <c r="J89" i="1"/>
  <c r="I89" i="1"/>
  <c r="Q89" i="1"/>
  <c r="I746" i="1"/>
  <c r="J746" i="1"/>
  <c r="K746" i="1" s="1"/>
  <c r="Q746" i="1"/>
  <c r="I292" i="1"/>
  <c r="J292" i="1"/>
  <c r="K292" i="1" s="1"/>
  <c r="Q292" i="1"/>
  <c r="J714" i="1"/>
  <c r="K714" i="1" s="1"/>
  <c r="I714" i="1"/>
  <c r="Q714" i="1"/>
  <c r="I489" i="1"/>
  <c r="J489" i="1"/>
  <c r="K489" i="1" s="1"/>
  <c r="Q489" i="1"/>
  <c r="Q141" i="1"/>
  <c r="I141" i="1"/>
  <c r="J141" i="1"/>
  <c r="I238" i="1"/>
  <c r="J238" i="1"/>
  <c r="K238" i="1" s="1"/>
  <c r="Q238" i="1"/>
  <c r="Q586" i="1"/>
  <c r="I586" i="1"/>
  <c r="J586" i="1"/>
  <c r="K586" i="1" s="1"/>
  <c r="Q496" i="1"/>
  <c r="I496" i="1"/>
  <c r="J496" i="1"/>
  <c r="K496" i="1" s="1"/>
  <c r="J121" i="1"/>
  <c r="I121" i="1"/>
  <c r="Q121" i="1"/>
  <c r="J508" i="1"/>
  <c r="K508" i="1" s="1"/>
  <c r="I508" i="1"/>
  <c r="Q508" i="1"/>
  <c r="J678" i="1"/>
  <c r="K678" i="1" s="1"/>
  <c r="I678" i="1"/>
  <c r="Q678" i="1"/>
  <c r="I730" i="1"/>
  <c r="J730" i="1"/>
  <c r="K730" i="1" s="1"/>
  <c r="Q730" i="1"/>
  <c r="J635" i="1"/>
  <c r="K635" i="1" s="1"/>
  <c r="I635" i="1"/>
  <c r="Q635" i="1"/>
  <c r="J213" i="1"/>
  <c r="K213" i="1" s="1"/>
  <c r="I213" i="1"/>
  <c r="Q213" i="1"/>
  <c r="J256" i="1"/>
  <c r="K256" i="1" s="1"/>
  <c r="I256" i="1"/>
  <c r="Q256" i="1"/>
  <c r="I191" i="1"/>
  <c r="Q191" i="1"/>
  <c r="J191" i="1"/>
  <c r="K191" i="1" s="1"/>
  <c r="Q625" i="1"/>
  <c r="J625" i="1"/>
  <c r="K625" i="1" s="1"/>
  <c r="I625" i="1"/>
  <c r="Q709" i="1"/>
  <c r="I709" i="1"/>
  <c r="J709" i="1"/>
  <c r="K709" i="1" s="1"/>
  <c r="I111" i="1"/>
  <c r="J111" i="1"/>
  <c r="Q111" i="1"/>
  <c r="J548" i="1"/>
  <c r="K548" i="1" s="1"/>
  <c r="Q548" i="1"/>
  <c r="I548" i="1"/>
  <c r="Q34" i="1"/>
  <c r="I34" i="1"/>
  <c r="J34" i="1"/>
  <c r="I29" i="1"/>
  <c r="J29" i="1"/>
  <c r="Q29" i="1"/>
  <c r="J40" i="1"/>
  <c r="I40" i="1"/>
  <c r="Q40" i="1"/>
  <c r="J37" i="1"/>
  <c r="Q37" i="1"/>
  <c r="I37" i="1"/>
  <c r="Q31" i="1"/>
  <c r="J31" i="1"/>
  <c r="I31" i="1"/>
  <c r="I13" i="1"/>
  <c r="Q13" i="1"/>
  <c r="J13" i="1"/>
  <c r="J38" i="1"/>
  <c r="I38" i="1"/>
  <c r="Q38" i="1"/>
  <c r="J45" i="1"/>
  <c r="I45" i="1"/>
  <c r="Q45" i="1"/>
  <c r="I18" i="1"/>
  <c r="Q18" i="1"/>
  <c r="J18" i="1"/>
  <c r="Q33" i="1"/>
  <c r="I33" i="1"/>
  <c r="J33" i="1"/>
  <c r="I42" i="1"/>
  <c r="J42" i="1"/>
  <c r="Q42" i="1"/>
  <c r="I562" i="1"/>
  <c r="Q562" i="1"/>
  <c r="J562" i="1"/>
  <c r="K562" i="1" s="1"/>
  <c r="K18" i="1" l="1"/>
  <c r="K37" i="1"/>
  <c r="K40" i="1"/>
  <c r="K89" i="1"/>
  <c r="K73" i="1"/>
  <c r="K58" i="1"/>
  <c r="K97" i="1"/>
  <c r="K173" i="1"/>
  <c r="K24" i="1"/>
  <c r="K14" i="1"/>
  <c r="K126" i="1"/>
  <c r="K119" i="1"/>
  <c r="K165" i="1"/>
  <c r="K155" i="1"/>
  <c r="K160" i="1"/>
  <c r="K134" i="1"/>
  <c r="K148" i="1"/>
  <c r="K60" i="1"/>
  <c r="K133" i="1"/>
  <c r="K132" i="1"/>
  <c r="K167" i="1"/>
  <c r="K140" i="1"/>
  <c r="K43" i="1"/>
  <c r="K36" i="1"/>
  <c r="K32" i="1"/>
  <c r="K64" i="1"/>
  <c r="K168" i="1"/>
  <c r="K176" i="1"/>
  <c r="K51" i="1"/>
  <c r="K44" i="1"/>
  <c r="K93" i="1"/>
  <c r="K144" i="1"/>
  <c r="K62" i="1"/>
  <c r="K98" i="1"/>
  <c r="K79" i="1"/>
  <c r="K74" i="1"/>
  <c r="K53" i="1"/>
  <c r="K174" i="1"/>
  <c r="K135" i="1"/>
  <c r="K33" i="1"/>
  <c r="K34" i="1"/>
  <c r="K87" i="1"/>
  <c r="K169" i="1"/>
  <c r="K69" i="1"/>
  <c r="K120" i="1"/>
  <c r="K100" i="1"/>
  <c r="K8" i="1"/>
  <c r="K17" i="1"/>
  <c r="K83" i="1"/>
  <c r="K149" i="1"/>
  <c r="K114" i="1"/>
  <c r="K90" i="1"/>
  <c r="K138" i="1"/>
  <c r="K47" i="1"/>
  <c r="K128" i="1"/>
  <c r="K28" i="1"/>
  <c r="K12" i="1"/>
  <c r="K7" i="1"/>
  <c r="K110" i="1"/>
  <c r="K91" i="1"/>
  <c r="K39" i="1"/>
  <c r="K9" i="1"/>
  <c r="K16" i="1"/>
  <c r="K11" i="1"/>
  <c r="K52" i="1"/>
  <c r="K84" i="1"/>
  <c r="K75" i="1"/>
  <c r="K104" i="1"/>
  <c r="K72" i="1"/>
  <c r="K54" i="1"/>
  <c r="K131" i="1"/>
  <c r="K31" i="1"/>
  <c r="K29" i="1"/>
  <c r="K121" i="1"/>
  <c r="K163" i="1"/>
  <c r="K76" i="1"/>
  <c r="K118" i="1"/>
  <c r="K101" i="1"/>
  <c r="K61" i="1"/>
  <c r="K55" i="1"/>
  <c r="K81" i="1"/>
  <c r="K68" i="1"/>
  <c r="K129" i="1"/>
  <c r="K143" i="1"/>
  <c r="K66" i="1"/>
  <c r="K116" i="1"/>
  <c r="K82" i="1"/>
  <c r="K159" i="1"/>
  <c r="K156" i="1"/>
  <c r="K162" i="1"/>
  <c r="K123" i="1"/>
  <c r="K50" i="1"/>
  <c r="K56" i="1"/>
  <c r="K113" i="1"/>
  <c r="K154" i="1"/>
  <c r="K115" i="1"/>
  <c r="K48" i="1"/>
  <c r="K57" i="1"/>
  <c r="K153" i="1"/>
  <c r="K20" i="1"/>
  <c r="K25" i="1"/>
  <c r="K46" i="1"/>
  <c r="K15" i="1"/>
  <c r="K136" i="1"/>
  <c r="K85" i="1"/>
  <c r="K172" i="1"/>
  <c r="K78" i="1"/>
  <c r="K171" i="1"/>
  <c r="K130" i="1"/>
  <c r="K139" i="1"/>
  <c r="K59" i="1"/>
  <c r="K166" i="1"/>
  <c r="K142" i="1"/>
  <c r="K67" i="1"/>
  <c r="K170" i="1"/>
  <c r="K80" i="1"/>
  <c r="K150" i="1"/>
  <c r="K124" i="1"/>
  <c r="K88" i="1"/>
  <c r="K108" i="1"/>
  <c r="K112" i="1"/>
  <c r="K71" i="1"/>
  <c r="K94" i="1"/>
  <c r="K45" i="1"/>
  <c r="K38" i="1"/>
  <c r="K42" i="1"/>
  <c r="K13" i="1"/>
  <c r="K111" i="1"/>
  <c r="K141" i="1"/>
  <c r="K117" i="1"/>
  <c r="K137" i="1"/>
  <c r="K175" i="1"/>
  <c r="K65" i="1"/>
  <c r="K49" i="1"/>
  <c r="K127" i="1"/>
  <c r="K86" i="1"/>
  <c r="K92" i="1"/>
  <c r="K152" i="1"/>
  <c r="K21" i="1"/>
  <c r="K30" i="1"/>
  <c r="K26" i="1"/>
  <c r="K10" i="1"/>
  <c r="K95" i="1"/>
  <c r="K157" i="1"/>
  <c r="K103" i="1"/>
  <c r="K70" i="1"/>
  <c r="K147" i="1"/>
  <c r="K164" i="1"/>
  <c r="K106" i="1"/>
  <c r="K105" i="1"/>
  <c r="K107" i="1"/>
  <c r="K63" i="1"/>
  <c r="K125" i="1"/>
  <c r="K35" i="1"/>
  <c r="K41" i="1"/>
  <c r="K23" i="1"/>
  <c r="K177" i="1"/>
  <c r="K109" i="1"/>
  <c r="K146" i="1"/>
  <c r="K145" i="1"/>
  <c r="K102" i="1"/>
  <c r="K19" i="1"/>
  <c r="K27" i="1"/>
  <c r="K22" i="1"/>
  <c r="K158" i="1"/>
  <c r="K77" i="1"/>
  <c r="K99" i="1"/>
  <c r="K151" i="1"/>
  <c r="K161" i="1"/>
  <c r="K122" i="1"/>
  <c r="K96" i="1"/>
</calcChain>
</file>

<file path=xl/sharedStrings.xml><?xml version="1.0" encoding="utf-8"?>
<sst xmlns="http://schemas.openxmlformats.org/spreadsheetml/2006/main" count="3660" uniqueCount="1201">
  <si>
    <t>BỘ GIÁO DỤC &amp; ĐÀO TẠO</t>
  </si>
  <si>
    <t>TRƯỜNG ĐHDL DUY TÂN</t>
  </si>
  <si>
    <t xml:space="preserve">MÃ MÔN : </t>
  </si>
  <si>
    <t>STT</t>
  </si>
  <si>
    <t>MÃ
SINH VIÊN</t>
  </si>
  <si>
    <t>HỌ VÀ</t>
  </si>
  <si>
    <t>TÊN</t>
  </si>
  <si>
    <t>A</t>
  </si>
  <si>
    <t>P</t>
  </si>
  <si>
    <t>Q</t>
  </si>
  <si>
    <t>H</t>
  </si>
  <si>
    <t>L</t>
  </si>
  <si>
    <t>F</t>
  </si>
  <si>
    <t>ĐIỂM
T. KẾT</t>
  </si>
  <si>
    <t>ĐIỂM
CHỮ</t>
  </si>
  <si>
    <t>Không</t>
  </si>
  <si>
    <t>Một</t>
  </si>
  <si>
    <t>Hai</t>
  </si>
  <si>
    <t>Ba</t>
  </si>
  <si>
    <t>Bốn</t>
  </si>
  <si>
    <t>Năm</t>
  </si>
  <si>
    <t>Bảy</t>
  </si>
  <si>
    <t>V</t>
  </si>
  <si>
    <t>Vắng</t>
  </si>
  <si>
    <t>Nợ LP</t>
  </si>
  <si>
    <t>Tám</t>
  </si>
  <si>
    <t>Sáu</t>
  </si>
  <si>
    <t>Chín</t>
  </si>
  <si>
    <t>Nợ HP</t>
  </si>
  <si>
    <t>Một Phẩy Một</t>
  </si>
  <si>
    <t>Một Phẩy Hai</t>
  </si>
  <si>
    <t>Một  Phẩy Ba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</si>
  <si>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</si>
  <si>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</si>
  <si>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</si>
  <si>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</si>
  <si>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</si>
  <si>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</si>
  <si>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</si>
  <si>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</si>
  <si>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</si>
  <si>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</si>
  <si>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</si>
  <si>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</si>
  <si>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</si>
  <si>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</si>
  <si>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</si>
  <si>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</si>
  <si>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</si>
  <si>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</si>
  <si>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</si>
  <si>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</si>
  <si>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</si>
  <si>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</si>
  <si>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</si>
  <si>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Hai</t>
  </si>
  <si>
    <t>Bốn Phẩy Ba</t>
  </si>
  <si>
    <t>Bốn Phẩy Bốn</t>
  </si>
  <si>
    <t>Bốn Phẩy Năm</t>
  </si>
  <si>
    <t>Bốn Phẩy Sáu</t>
  </si>
  <si>
    <t>Bốn Phẩy Một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</si>
  <si>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</si>
  <si>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</si>
  <si>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</si>
  <si>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</si>
  <si>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</si>
  <si>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</si>
  <si>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Sáu Phẩy Một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</si>
  <si>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</si>
  <si>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</si>
  <si>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</si>
  <si>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</si>
  <si>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</si>
  <si>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</si>
  <si>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</si>
  <si>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</si>
  <si>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</si>
  <si>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</si>
  <si>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</si>
  <si>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</si>
  <si>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</si>
  <si>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</si>
  <si>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</si>
  <si>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</si>
  <si>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</si>
  <si>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</si>
  <si>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</si>
  <si>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</si>
  <si>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</si>
  <si>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</si>
  <si>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</si>
  <si>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</si>
  <si>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</si>
  <si>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</si>
  <si>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</si>
  <si>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</si>
  <si>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</si>
  <si>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</si>
  <si>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</si>
  <si>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</si>
  <si>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</si>
  <si>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</si>
  <si>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</si>
  <si>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</si>
  <si>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</si>
  <si>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</si>
  <si>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</si>
  <si>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</si>
  <si>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</si>
  <si>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</si>
  <si>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Lần thi : </t>
  </si>
  <si>
    <t>TRƯỜNG ĐẠI HỌC DUY TÂN</t>
  </si>
  <si>
    <t>SỐ</t>
  </si>
  <si>
    <t>CHỮ</t>
  </si>
  <si>
    <t>BẢNG THỐNG KÊ SỐ LIỆU</t>
  </si>
  <si>
    <t>NỘI DUNG THỐNG KÊ</t>
  </si>
  <si>
    <t>GHI CHÚ</t>
  </si>
  <si>
    <t>PHẠM KIM NGỌC LAN</t>
  </si>
  <si>
    <t xml:space="preserve">Học kỳ : </t>
  </si>
  <si>
    <t>SỐ
TỜ</t>
  </si>
  <si>
    <t>KÝ TÊN</t>
  </si>
  <si>
    <t xml:space="preserve"> * SỐ TÍN CHỈ : </t>
  </si>
  <si>
    <t>LỚP MÔN HỌC</t>
  </si>
  <si>
    <t>LỚP SINH HOẠT</t>
  </si>
  <si>
    <t>ThS. NGUYỄN ÂN</t>
  </si>
  <si>
    <t>Phúc</t>
  </si>
  <si>
    <t>Huy</t>
  </si>
  <si>
    <t>Hà</t>
  </si>
  <si>
    <t>Trinh</t>
  </si>
  <si>
    <t>Phước</t>
  </si>
  <si>
    <t>Huỳnh</t>
  </si>
  <si>
    <t>Thiện</t>
  </si>
  <si>
    <t>Quý</t>
  </si>
  <si>
    <t>Trung</t>
  </si>
  <si>
    <t>Hoàng</t>
  </si>
  <si>
    <t>Văn</t>
  </si>
  <si>
    <t>Thái</t>
  </si>
  <si>
    <t>Hương</t>
  </si>
  <si>
    <t>Nhật</t>
  </si>
  <si>
    <t>Thảo</t>
  </si>
  <si>
    <t>Diệu</t>
  </si>
  <si>
    <t>Uyên</t>
  </si>
  <si>
    <t>Trúc</t>
  </si>
  <si>
    <t>Tiên</t>
  </si>
  <si>
    <t>Tâm</t>
  </si>
  <si>
    <t>Minh</t>
  </si>
  <si>
    <t>Hạ</t>
  </si>
  <si>
    <t>Vỹ</t>
  </si>
  <si>
    <t>Yến</t>
  </si>
  <si>
    <t>Thúy</t>
  </si>
  <si>
    <t>Diễm</t>
  </si>
  <si>
    <t>Tiến</t>
  </si>
  <si>
    <t>Khoa</t>
  </si>
  <si>
    <t>Nguyễn Thảo</t>
  </si>
  <si>
    <t>Thành</t>
  </si>
  <si>
    <t>Đức</t>
  </si>
  <si>
    <t>Nghĩa</t>
  </si>
  <si>
    <t>Sơn</t>
  </si>
  <si>
    <t>Lâm</t>
  </si>
  <si>
    <t>Thông</t>
  </si>
  <si>
    <t>Phượng</t>
  </si>
  <si>
    <t>Huyền</t>
  </si>
  <si>
    <t>Ly</t>
  </si>
  <si>
    <t>Khánh</t>
  </si>
  <si>
    <t>Quỳnh</t>
  </si>
  <si>
    <t>Giang</t>
  </si>
  <si>
    <t>Quang</t>
  </si>
  <si>
    <t>Tín</t>
  </si>
  <si>
    <t>Thanh</t>
  </si>
  <si>
    <t>Trần Nhật</t>
  </si>
  <si>
    <t>Vy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</si>
  <si>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</si>
  <si>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</si>
  <si>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</si>
  <si>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</si>
  <si>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</si>
  <si>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</si>
  <si>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</si>
  <si>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</si>
  <si>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</si>
  <si>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</si>
  <si>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</si>
  <si>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</si>
  <si>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</si>
  <si>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</si>
  <si>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Lệ</t>
  </si>
  <si>
    <t>Thắng</t>
  </si>
  <si>
    <t>Quốc</t>
  </si>
  <si>
    <t>Tùng</t>
  </si>
  <si>
    <t>Xuân</t>
  </si>
  <si>
    <t>Đại</t>
  </si>
  <si>
    <t>Hạnh</t>
  </si>
  <si>
    <t>Mai</t>
  </si>
  <si>
    <t>Linh</t>
  </si>
  <si>
    <t>Thi</t>
  </si>
  <si>
    <t>Đào</t>
  </si>
  <si>
    <t>Thiên</t>
  </si>
  <si>
    <t>Nhi</t>
  </si>
  <si>
    <t>Dũng</t>
  </si>
  <si>
    <t>Nguyễn Quỳnh</t>
  </si>
  <si>
    <t>Thư</t>
  </si>
  <si>
    <t>Vinh</t>
  </si>
  <si>
    <t>Lê Bảo</t>
  </si>
  <si>
    <t>Như</t>
  </si>
  <si>
    <t>Mỹ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</si>
  <si>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</si>
  <si>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</si>
  <si>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</si>
  <si>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</si>
  <si>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</si>
  <si>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</si>
  <si>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</si>
  <si>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</si>
  <si>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</si>
  <si>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</si>
  <si>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</si>
  <si>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</si>
  <si>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</si>
  <si>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</si>
  <si>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</si>
  <si>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Trường</t>
  </si>
  <si>
    <t>Vi</t>
  </si>
  <si>
    <t>Khang</t>
  </si>
  <si>
    <t>Diệp</t>
  </si>
  <si>
    <t>Hùng</t>
  </si>
  <si>
    <t>Tú</t>
  </si>
  <si>
    <t>Vũ</t>
  </si>
  <si>
    <t>Nguyên</t>
  </si>
  <si>
    <t>Tuyết</t>
  </si>
  <si>
    <t>Việt</t>
  </si>
  <si>
    <t>Cường</t>
  </si>
  <si>
    <t>Hải</t>
  </si>
  <si>
    <t>Ý</t>
  </si>
  <si>
    <t>Nguyễn Minh</t>
  </si>
  <si>
    <t>Trà</t>
  </si>
  <si>
    <t>Tài</t>
  </si>
  <si>
    <t>Lộc</t>
  </si>
  <si>
    <t>Thu</t>
  </si>
  <si>
    <t>Lê Ngọc</t>
  </si>
  <si>
    <t>Kiều</t>
  </si>
  <si>
    <t>Thủy</t>
  </si>
  <si>
    <t>Nguyệt</t>
  </si>
  <si>
    <t>Chiến</t>
  </si>
  <si>
    <t>Dung</t>
  </si>
  <si>
    <t>Quyên</t>
  </si>
  <si>
    <t>Trần Hoài</t>
  </si>
  <si>
    <t>Hoa</t>
  </si>
  <si>
    <t>Lương</t>
  </si>
  <si>
    <t>Trần Khánh</t>
  </si>
  <si>
    <t>Hằng</t>
  </si>
  <si>
    <t>Bình</t>
  </si>
  <si>
    <t>Nguyễn Thanh</t>
  </si>
  <si>
    <t>Phong</t>
  </si>
  <si>
    <t>Thịnh</t>
  </si>
  <si>
    <t>My</t>
  </si>
  <si>
    <t>Khải</t>
  </si>
  <si>
    <t>Khôi</t>
  </si>
  <si>
    <t>Ngà</t>
  </si>
  <si>
    <t>Vĩ</t>
  </si>
  <si>
    <t>Ngân</t>
  </si>
  <si>
    <t>Nguyễn Trọng</t>
  </si>
  <si>
    <t>Sương</t>
  </si>
  <si>
    <t>Nguyễn Khánh</t>
  </si>
  <si>
    <t>Tuyền</t>
  </si>
  <si>
    <t>Lê Hoàng</t>
  </si>
  <si>
    <t>Huệ</t>
  </si>
  <si>
    <t>Lê Văn</t>
  </si>
  <si>
    <t>Thùy</t>
  </si>
  <si>
    <t>Trần Kim</t>
  </si>
  <si>
    <t>Chi</t>
  </si>
  <si>
    <t>Hòa</t>
  </si>
  <si>
    <t>Trân</t>
  </si>
  <si>
    <t>Na</t>
  </si>
  <si>
    <t>Hoài</t>
  </si>
  <si>
    <t>Lê Thanh</t>
  </si>
  <si>
    <t>Vân</t>
  </si>
  <si>
    <t>Nguyễn Hoàng</t>
  </si>
  <si>
    <t>Thy</t>
  </si>
  <si>
    <t>Hân</t>
  </si>
  <si>
    <t>Trần Hữu</t>
  </si>
  <si>
    <t>Đồng</t>
  </si>
  <si>
    <t>Lê Phương</t>
  </si>
  <si>
    <t>Khanh</t>
  </si>
  <si>
    <t>Trần Quang</t>
  </si>
  <si>
    <t>Hường</t>
  </si>
  <si>
    <t>Phát</t>
  </si>
  <si>
    <t>Lê Đức</t>
  </si>
  <si>
    <t>Thạnh</t>
  </si>
  <si>
    <t>Lê Minh</t>
  </si>
  <si>
    <t>Nguyễn Bá</t>
  </si>
  <si>
    <t>Nguyễn Huy</t>
  </si>
  <si>
    <t>Ty</t>
  </si>
  <si>
    <t>Nguyễn Anh</t>
  </si>
  <si>
    <t>Nguyễn Quang</t>
  </si>
  <si>
    <t>Mẫn</t>
  </si>
  <si>
    <t>Tiền</t>
  </si>
  <si>
    <t>Nhàn</t>
  </si>
  <si>
    <t>Trần Minh</t>
  </si>
  <si>
    <t>Nguyễn Duy</t>
  </si>
  <si>
    <t>Nguyễn Như</t>
  </si>
  <si>
    <t>Lực</t>
  </si>
  <si>
    <t>Ân</t>
  </si>
  <si>
    <t>Hảo</t>
  </si>
  <si>
    <t>Luyến</t>
  </si>
  <si>
    <t>Đan</t>
  </si>
  <si>
    <t>Lê Thị Thúy</t>
  </si>
  <si>
    <t>Lê Tấn</t>
  </si>
  <si>
    <t>Sinh</t>
  </si>
  <si>
    <t>Nguyễn Gia</t>
  </si>
  <si>
    <t>Nguyễn Văn</t>
  </si>
  <si>
    <t>Nguyễn Mai</t>
  </si>
  <si>
    <t>Chung</t>
  </si>
  <si>
    <t>Nguyễn Hồng</t>
  </si>
  <si>
    <t>Nguyễn Quốc</t>
  </si>
  <si>
    <t>Lê Đình</t>
  </si>
  <si>
    <t>Nguyễn Nhật</t>
  </si>
  <si>
    <t>Trần Đức</t>
  </si>
  <si>
    <t>Phạm Nhật</t>
  </si>
  <si>
    <t>Trần Quốc</t>
  </si>
  <si>
    <t>Nguyễn Phúc</t>
  </si>
  <si>
    <t>Nguyễn Thành</t>
  </si>
  <si>
    <t>Phạm Duy</t>
  </si>
  <si>
    <t>Lê Duy</t>
  </si>
  <si>
    <t>Vũ Anh</t>
  </si>
  <si>
    <t>Võ Thanh</t>
  </si>
  <si>
    <t>Lê Quốc</t>
  </si>
  <si>
    <t>Nguyễn Ngọc</t>
  </si>
  <si>
    <t>Trần Thị</t>
  </si>
  <si>
    <t>Phan Ngọc</t>
  </si>
  <si>
    <t>Nhất</t>
  </si>
  <si>
    <t>Trần Thảo</t>
  </si>
  <si>
    <t>Đỗ Ngọc</t>
  </si>
  <si>
    <t>Mi</t>
  </si>
  <si>
    <t>Trần Anh</t>
  </si>
  <si>
    <t>Nguyễn Phương</t>
  </si>
  <si>
    <t>Bông</t>
  </si>
  <si>
    <t>Sự</t>
  </si>
  <si>
    <t>Bùi Minh</t>
  </si>
  <si>
    <t>Trần Xuân</t>
  </si>
  <si>
    <t>Nguyễn Việt</t>
  </si>
  <si>
    <t>Bùi Đức</t>
  </si>
  <si>
    <t>Thời</t>
  </si>
  <si>
    <t>Phạm Hữu</t>
  </si>
  <si>
    <t>Nguyễn Thị Mỹ</t>
  </si>
  <si>
    <t>Nguyễn Trà</t>
  </si>
  <si>
    <t>Võ Anh</t>
  </si>
  <si>
    <t>Võ Hoàng</t>
  </si>
  <si>
    <t>Nguyễn Thị</t>
  </si>
  <si>
    <t>Nguyễn Đức</t>
  </si>
  <si>
    <t>Đặng Hoàng</t>
  </si>
  <si>
    <t>Trần Như</t>
  </si>
  <si>
    <t>Nguyễn Thị Thu</t>
  </si>
  <si>
    <t>Nguyễn Tấn</t>
  </si>
  <si>
    <t>Lê Diệu</t>
  </si>
  <si>
    <t>Nguyễn Thị Hồng</t>
  </si>
  <si>
    <t>Nguyễn Uyên</t>
  </si>
  <si>
    <t>Cử</t>
  </si>
  <si>
    <t>Trần Đăng</t>
  </si>
  <si>
    <t>Nguyễn Công</t>
  </si>
  <si>
    <t>Nguyễn Thị Quỳnh</t>
  </si>
  <si>
    <t>Trưởng</t>
  </si>
  <si>
    <t>Lê Quang</t>
  </si>
  <si>
    <t>Trần Văn</t>
  </si>
  <si>
    <t>Trịnh Quỳnh</t>
  </si>
  <si>
    <t>Hồ Quốc</t>
  </si>
  <si>
    <t>Mã Sinh viên</t>
  </si>
  <si>
    <t>Tên</t>
  </si>
  <si>
    <t>K22QTH</t>
  </si>
  <si>
    <t>Trương Văn</t>
  </si>
  <si>
    <t>Mai Xuân</t>
  </si>
  <si>
    <t>Đỗ Văn</t>
  </si>
  <si>
    <t>Phan Tấn</t>
  </si>
  <si>
    <t>Nguyễn Tiến</t>
  </si>
  <si>
    <t>Lê Thị Hoài</t>
  </si>
  <si>
    <t>Phạm Thị Mỹ</t>
  </si>
  <si>
    <t>Võ Thị Thanh</t>
  </si>
  <si>
    <t>K23QNT</t>
  </si>
  <si>
    <t>Phan Tuấn</t>
  </si>
  <si>
    <t>Nguyễn Thúy</t>
  </si>
  <si>
    <t>Trần Vũ</t>
  </si>
  <si>
    <t>K23QTM</t>
  </si>
  <si>
    <t>K23QTH</t>
  </si>
  <si>
    <t>Nguyễn Thị Kim</t>
  </si>
  <si>
    <t>Nguyễn Thế</t>
  </si>
  <si>
    <t>Thìn</t>
  </si>
  <si>
    <t>Nguyễn Chí</t>
  </si>
  <si>
    <t>Ngô Tấn</t>
  </si>
  <si>
    <t>Trần Thị Tuyết</t>
  </si>
  <si>
    <t>Bùi Quốc</t>
  </si>
  <si>
    <t>Nguyễn Kiều</t>
  </si>
  <si>
    <t>K24LKT</t>
  </si>
  <si>
    <t>K24QNT</t>
  </si>
  <si>
    <t>K24QTM</t>
  </si>
  <si>
    <t>K24QTH</t>
  </si>
  <si>
    <t>K22LKT</t>
  </si>
  <si>
    <t>K23LKT</t>
  </si>
  <si>
    <t>K24HP-LKT</t>
  </si>
  <si>
    <t>ĐIỂM TỔNG KẾT HỌC PHẦN</t>
  </si>
  <si>
    <t>ĐẠI HỌC DUY TÂN</t>
  </si>
  <si>
    <t>THÔNG TIN SINH VIÊN</t>
  </si>
  <si>
    <t>QUÁ TRÌNH HỌC TẬP</t>
  </si>
  <si>
    <t>ĐIỂM TỔNG KẾT</t>
  </si>
  <si>
    <t>Ghi chú</t>
  </si>
  <si>
    <t>Họ lót</t>
  </si>
  <si>
    <t xml:space="preserve"> </t>
  </si>
  <si>
    <t>SL</t>
  </si>
  <si>
    <t>TỈ LỆ</t>
  </si>
  <si>
    <t>Số Sinh viên đạt</t>
  </si>
  <si>
    <t>Số Sinh viên nợ</t>
  </si>
  <si>
    <t>100%</t>
  </si>
  <si>
    <t>TỔNG CỘNG</t>
  </si>
  <si>
    <t>TRƯỞNG KHOA</t>
  </si>
  <si>
    <t>NGƯỜI LẬP BẢNG</t>
  </si>
  <si>
    <t>Lê Thị Diệu</t>
  </si>
  <si>
    <t>Trần Hương</t>
  </si>
  <si>
    <t>Huỳnh Tấn</t>
  </si>
  <si>
    <t>Trần Thu</t>
  </si>
  <si>
    <t>Nguyễn Cát</t>
  </si>
  <si>
    <t>Ngô Minh</t>
  </si>
  <si>
    <t>Vũ Duy</t>
  </si>
  <si>
    <t>Nguyễn Thị Như</t>
  </si>
  <si>
    <t>Phạm Thị Thanh</t>
  </si>
  <si>
    <t>Nguyễn Thị Bích</t>
  </si>
  <si>
    <t>Võ Thị</t>
  </si>
  <si>
    <t>Nguyễn Thị Minh</t>
  </si>
  <si>
    <t>Phan Văn</t>
  </si>
  <si>
    <t>Trương Thị</t>
  </si>
  <si>
    <t>Nguyễn Cảnh</t>
  </si>
  <si>
    <t>P. TRƯỞNG PHÒNG ĐÀO TẠO</t>
  </si>
  <si>
    <t xml:space="preserve">MÔN: </t>
  </si>
  <si>
    <t>Phạm Văn</t>
  </si>
  <si>
    <t>Đặng Thị</t>
  </si>
  <si>
    <t>Lê Thị Mỹ</t>
  </si>
  <si>
    <t>Nguyễn Vân</t>
  </si>
  <si>
    <t>Huỳnh Chí</t>
  </si>
  <si>
    <t>Học Kỳ I - Năm Học 2020-2021 | Lần Thi: Tổng kết Môn</t>
  </si>
  <si>
    <t>Huỳnh Thị Ngọc</t>
  </si>
  <si>
    <t>Nguyễn Thị Kiều</t>
  </si>
  <si>
    <t>Nguyễn Thị Thùy</t>
  </si>
  <si>
    <t>Phạm Thị</t>
  </si>
  <si>
    <t>Đỗ Minh</t>
  </si>
  <si>
    <t>Lê Thị</t>
  </si>
  <si>
    <t>Nguyễn Thị Thanh</t>
  </si>
  <si>
    <t>Nguyễn Thị Hải</t>
  </si>
  <si>
    <t>Lê Thị Thu</t>
  </si>
  <si>
    <t>Trần Thị Thanh</t>
  </si>
  <si>
    <t>Hồ Thị Thu</t>
  </si>
  <si>
    <t>Nguyễn Thị Yến</t>
  </si>
  <si>
    <t>Bùi Thị Diễm</t>
  </si>
  <si>
    <t>Huỳnh Thị Thu</t>
  </si>
  <si>
    <t>Nguyễn Thị Ánh</t>
  </si>
  <si>
    <t>Nguyễn Thị Thảo</t>
  </si>
  <si>
    <t>Nguyễn Thị Cẩm</t>
  </si>
  <si>
    <t>Nguyễn Thị Vân</t>
  </si>
  <si>
    <t>Đỗ Thị Bích</t>
  </si>
  <si>
    <t>Trần Thị Diệu</t>
  </si>
  <si>
    <t>Nguyễn Thị Khánh</t>
  </si>
  <si>
    <t>Trần Thị Kim</t>
  </si>
  <si>
    <t xml:space="preserve">Nguyễn </t>
  </si>
  <si>
    <t>Phan Thị</t>
  </si>
  <si>
    <t>Trần Thị Mỹ</t>
  </si>
  <si>
    <t>Bùi Thị</t>
  </si>
  <si>
    <t>Nguyễn Thị Anh</t>
  </si>
  <si>
    <t>Phan Thị Thanh</t>
  </si>
  <si>
    <t>Lê Thị Tú</t>
  </si>
  <si>
    <t>Nguyễn Thị Ngọc</t>
  </si>
  <si>
    <t>Trần Thị Ngọc</t>
  </si>
  <si>
    <t>Nguyễn Thị Phương</t>
  </si>
  <si>
    <t>Nguyễn Thị Hoàng</t>
  </si>
  <si>
    <t>Trần Thị Thu</t>
  </si>
  <si>
    <t>Trần Thị Quỳnh</t>
  </si>
  <si>
    <t>Trần Viết</t>
  </si>
  <si>
    <t>Trần Thị Tường</t>
  </si>
  <si>
    <t>Ngô Thị</t>
  </si>
  <si>
    <t>Huỳnh Thị Kim</t>
  </si>
  <si>
    <t>Trần Thị Minh</t>
  </si>
  <si>
    <t>Lê Thị Kiều</t>
  </si>
  <si>
    <t>Lê Thị Ngọc</t>
  </si>
  <si>
    <t>Phạm Thị Hồng</t>
  </si>
  <si>
    <t>Đặng Thị Thu</t>
  </si>
  <si>
    <t>Lê Nguyễn Quỳnh</t>
  </si>
  <si>
    <t>Võ Thị Thu</t>
  </si>
  <si>
    <t>Nguyễn Thị Thuỳ</t>
  </si>
  <si>
    <t>Đặng Phúc</t>
  </si>
  <si>
    <t>Trần Thị Hiền</t>
  </si>
  <si>
    <t>Thái Thị</t>
  </si>
  <si>
    <t>Trần Thị Xuân</t>
  </si>
  <si>
    <t>Trần Thị Thảo</t>
  </si>
  <si>
    <t>Phan Thị Hồng</t>
  </si>
  <si>
    <t>Phạm Thị Ánh</t>
  </si>
  <si>
    <t>Đinh Ngọc</t>
  </si>
  <si>
    <t>Nguyễn Thị Huyền</t>
  </si>
  <si>
    <t>GIÁO VỤ</t>
  </si>
  <si>
    <t>APY 251 A</t>
  </si>
  <si>
    <t>MÔN HỌC: ĐẠI CƯƠNG NHÂN CHỦNG HỌC</t>
  </si>
  <si>
    <t>MÃ MÔN HỌC: APY 251 * SỐ ĐVHT: 3 Tín Chỉ</t>
  </si>
  <si>
    <t>Phan Thị Thiên</t>
  </si>
  <si>
    <t>Hoàng Thị Vân</t>
  </si>
  <si>
    <t>Trương Thị Quỳnh</t>
  </si>
  <si>
    <t>Phạm Thị Hạnh</t>
  </si>
  <si>
    <t>Đinh Thị Thùy</t>
  </si>
  <si>
    <t>Nguyễn Đỗ Vũ</t>
  </si>
  <si>
    <t>Võ Thị Hoàng</t>
  </si>
  <si>
    <t>Đoàn Nguyễn</t>
  </si>
  <si>
    <t>Lê Ngọc Khánh</t>
  </si>
  <si>
    <t>Nguyễn Hữu Anh</t>
  </si>
  <si>
    <t>Phạm Ngọc Yến</t>
  </si>
  <si>
    <t>Đặng Thị Mai</t>
  </si>
  <si>
    <t>Nguyễn Hoàng Ngọc</t>
  </si>
  <si>
    <t>Lương Huệ</t>
  </si>
  <si>
    <t>Lê Phạm Thu</t>
  </si>
  <si>
    <t>Lê Hòa</t>
  </si>
  <si>
    <t>Nguyễn Nữ Ý</t>
  </si>
  <si>
    <t>Vũ Thị Kiều</t>
  </si>
  <si>
    <t>Huỳnh Thị Như</t>
  </si>
  <si>
    <t>Trương Thị Diễm</t>
  </si>
  <si>
    <t>Ngô Thị Duyên</t>
  </si>
  <si>
    <t>Đào Thị Thanh</t>
  </si>
  <si>
    <t>Đỗ Công</t>
  </si>
  <si>
    <t>Hồ Ngọc Phương</t>
  </si>
  <si>
    <t>Trịnh Thị Hà</t>
  </si>
  <si>
    <t>Thái Thị Quỳnh</t>
  </si>
  <si>
    <t>Hồ Thị Thủy</t>
  </si>
  <si>
    <t>Trương Thị Bảo</t>
  </si>
  <si>
    <t>Hồ Thị Tố</t>
  </si>
  <si>
    <t>Hồ Thị Bảo</t>
  </si>
  <si>
    <t>Nguyễn Nữ Khánh</t>
  </si>
  <si>
    <t>Đỗ Bá</t>
  </si>
  <si>
    <t>Trần Thị Hải</t>
  </si>
  <si>
    <t>0%</t>
  </si>
  <si>
    <t>Đà Nẵng, ngày 12 tháng 01 năm 2021</t>
  </si>
  <si>
    <t>1/1</t>
  </si>
  <si>
    <t>Ngô Văn</t>
  </si>
  <si>
    <t>Võ Thị Tuyết</t>
  </si>
  <si>
    <t>Trần Thị Anh</t>
  </si>
  <si>
    <t>Nguyễn Lê Bảo</t>
  </si>
  <si>
    <t>Nguyễn Thị Tường</t>
  </si>
  <si>
    <t>Trần Thị Kiều</t>
  </si>
  <si>
    <t>Đoàn Đức</t>
  </si>
  <si>
    <t>Huỳnh Văn</t>
  </si>
  <si>
    <t>Võ Thị Bảo</t>
  </si>
  <si>
    <t>Phạm Trương</t>
  </si>
  <si>
    <t>Tạ Ngọc</t>
  </si>
  <si>
    <t>Lý Thị Ngọc</t>
  </si>
  <si>
    <t>Ngô Thúy</t>
  </si>
  <si>
    <t>Trần Thị Phương</t>
  </si>
  <si>
    <t>Lê Thị Khánh</t>
  </si>
  <si>
    <t>Nguyễn Đoàn</t>
  </si>
  <si>
    <t>Nguyễn Thị Hiền</t>
  </si>
  <si>
    <t>Trịnh Quang</t>
  </si>
  <si>
    <t>Đặng Thị Thanh</t>
  </si>
  <si>
    <t>Đỗ Thị Lê</t>
  </si>
  <si>
    <t>Trương Thị Thùy</t>
  </si>
  <si>
    <t>Võ Nguyễn Thảo</t>
  </si>
  <si>
    <t>Đinh Viết</t>
  </si>
  <si>
    <t>Võ Thị Ngọc</t>
  </si>
  <si>
    <t>Hoàng Thị Thu</t>
  </si>
  <si>
    <t>Lê Thị Bích</t>
  </si>
  <si>
    <t>Nguyễn Thị Hương</t>
  </si>
  <si>
    <t>Nguyễn Thị Thủy</t>
  </si>
  <si>
    <t>Nguyễn Thị Xuân</t>
  </si>
  <si>
    <t>Phan Trương Thảo</t>
  </si>
  <si>
    <t>Võ Tấn</t>
  </si>
  <si>
    <t>Trương Thị Minh</t>
  </si>
  <si>
    <t>Nguyễn Thị Thạch</t>
  </si>
  <si>
    <t>Văn Thị Thu</t>
  </si>
  <si>
    <t>Võ Thị Thúy</t>
  </si>
  <si>
    <t>Đinh Trung</t>
  </si>
  <si>
    <t>Nguyễn Thị Thúy</t>
  </si>
  <si>
    <t>Phạm Tuấn Quốc</t>
  </si>
  <si>
    <t>Vũ Thị Khánh</t>
  </si>
  <si>
    <t>Lưu Thị</t>
  </si>
  <si>
    <t>Huỳnh Thị Hồng</t>
  </si>
  <si>
    <t xml:space="preserve">Hồ </t>
  </si>
  <si>
    <t>Ngô Thị Thanh</t>
  </si>
  <si>
    <t>Trần Thị Thúy</t>
  </si>
  <si>
    <t>Bùi Thị Minh</t>
  </si>
  <si>
    <t>Trần Thị Trúc</t>
  </si>
  <si>
    <t>Nguyễn Thị Mai</t>
  </si>
  <si>
    <t>Lê Thị Kim</t>
  </si>
  <si>
    <t>Lê Hoàng Phương</t>
  </si>
  <si>
    <t>Nguyễn Thị Huỳnh</t>
  </si>
  <si>
    <t>Kiều Thị Kim</t>
  </si>
  <si>
    <t>Trần Thị Gia</t>
  </si>
  <si>
    <t>Mai Đăng</t>
  </si>
  <si>
    <t>Huỳnh Trúc</t>
  </si>
  <si>
    <t>Võ Thị Như</t>
  </si>
  <si>
    <t>Võ Thị Kim</t>
  </si>
  <si>
    <t>Phan Thị Diệu</t>
  </si>
  <si>
    <t>Phạm Trần Minh</t>
  </si>
  <si>
    <t>Đoàn Nguyễn Ngọc</t>
  </si>
  <si>
    <t>Phạm Sỹ</t>
  </si>
  <si>
    <t>Trần Thị Yến</t>
  </si>
  <si>
    <t>Võ Thị Mỹ</t>
  </si>
  <si>
    <t>Huỳnh Bá</t>
  </si>
  <si>
    <t>Trịnh Thị Minh</t>
  </si>
  <si>
    <t>Đinh Thị</t>
  </si>
  <si>
    <t>Hồ Thị Phương</t>
  </si>
  <si>
    <t>Lâm Thị Kim</t>
  </si>
  <si>
    <t>Dương Thị Diệu</t>
  </si>
  <si>
    <t>Võ Thị Minh</t>
  </si>
  <si>
    <t>(TT KHẢO THÍ PHỐI HỢP VỚI CÁC ĐƠN VỊ LIÊN QUAN ĐIỀU ĐỘNG CHỦ TRÌ, GIÁM SÁT, GIÁM THỊ COI THI)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</si>
  <si>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</si>
  <si>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</si>
  <si>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</si>
  <si>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</si>
  <si>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</si>
  <si>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</si>
  <si>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</si>
  <si>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</si>
  <si>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</si>
  <si>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
Phòng</t>
  </si>
  <si>
    <t>SL SV</t>
  </si>
  <si>
    <t>Địa điểm</t>
  </si>
  <si>
    <t>Khoa chủ trì</t>
  </si>
  <si>
    <t>03 Quang Trung</t>
  </si>
  <si>
    <t>CNTT</t>
  </si>
  <si>
    <t>ENG</t>
  </si>
  <si>
    <t>Tiếng Anh</t>
  </si>
  <si>
    <t>Y</t>
  </si>
  <si>
    <t>IS</t>
  </si>
  <si>
    <t>QTKD</t>
  </si>
  <si>
    <t>ECO</t>
  </si>
  <si>
    <t>CIE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</si>
  <si>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</si>
  <si>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</si>
  <si>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</si>
  <si>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</si>
  <si>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</si>
  <si>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</si>
  <si>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</si>
  <si>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</si>
  <si>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K24VTD</t>
  </si>
  <si>
    <t>Thuý</t>
  </si>
  <si>
    <t>Hoàng Anh</t>
  </si>
  <si>
    <t>Lê Thị Xuân</t>
  </si>
  <si>
    <t>Phạm Hoàng</t>
  </si>
  <si>
    <t>Đào Thị Ngọc</t>
  </si>
  <si>
    <t>Lê Thị Như</t>
  </si>
  <si>
    <t>Đào Thị</t>
  </si>
  <si>
    <t>Hồ Minh</t>
  </si>
  <si>
    <t>Liễu</t>
  </si>
  <si>
    <t>Đặng Thị Ánh</t>
  </si>
  <si>
    <t>Ngô Thị Yến</t>
  </si>
  <si>
    <t>Nguyễn Trần</t>
  </si>
  <si>
    <t>Bích</t>
  </si>
  <si>
    <t>Nhẫn</t>
  </si>
  <si>
    <t>Phan Thị Quỳnh</t>
  </si>
  <si>
    <t>Mai Thị</t>
  </si>
  <si>
    <t>Dương Quỳnh</t>
  </si>
  <si>
    <t>Võ Hoài</t>
  </si>
  <si>
    <t>Hồ Huỳnh</t>
  </si>
  <si>
    <t>Nguyễn Bích</t>
  </si>
  <si>
    <t>Lê Hà</t>
  </si>
  <si>
    <t>Đinh Thị Ngọc</t>
  </si>
  <si>
    <t>Khiêm</t>
  </si>
  <si>
    <t>Trần Ngọc Phương</t>
  </si>
  <si>
    <t>Hiệu</t>
  </si>
  <si>
    <t>Đặng Thị Châu</t>
  </si>
  <si>
    <t>Trần Phương</t>
  </si>
  <si>
    <t>Đỗ Huỳnh</t>
  </si>
  <si>
    <t>Dương Thùy</t>
  </si>
  <si>
    <t>Lê Thị Nhật</t>
  </si>
  <si>
    <t>Hoà</t>
  </si>
  <si>
    <t>Châu Bình Gia</t>
  </si>
  <si>
    <t>Trần Thị Vân</t>
  </si>
  <si>
    <t>Đinh Thị Xuân</t>
  </si>
  <si>
    <t>Võ Thị Khánh</t>
  </si>
  <si>
    <t>Dương Bảo</t>
  </si>
  <si>
    <t>Phan Võ Vân</t>
  </si>
  <si>
    <t>Mai Thị Xuân</t>
  </si>
  <si>
    <t>Điều Bích</t>
  </si>
  <si>
    <t>Bùi Nguyễn Thủy</t>
  </si>
  <si>
    <t>Hoàng Thị Ngọc</t>
  </si>
  <si>
    <t>Nguyễn Ngọc Thảo</t>
  </si>
  <si>
    <t>Phạm Việt</t>
  </si>
  <si>
    <t>Đào Thị Khánh</t>
  </si>
  <si>
    <t>Mai Thị Minh</t>
  </si>
  <si>
    <t>Phan Thị Ánh</t>
  </si>
  <si>
    <t>Phạm Thị Huyền</t>
  </si>
  <si>
    <t>Lê Tường</t>
  </si>
  <si>
    <t>Phan Lê Kim</t>
  </si>
  <si>
    <t>Trịnh Thanh</t>
  </si>
  <si>
    <t>Văn Công</t>
  </si>
  <si>
    <t>Đinh Phan Thùy</t>
  </si>
  <si>
    <t>Đặng Ngọc Ái</t>
  </si>
  <si>
    <t>Võ Thị Phước</t>
  </si>
  <si>
    <t xml:space="preserve">Lưu </t>
  </si>
  <si>
    <t>Phẩm</t>
  </si>
  <si>
    <t>Bùi Hồng</t>
  </si>
  <si>
    <t>Phạm Duy Kim</t>
  </si>
  <si>
    <t>Nguyễn Hoàng Vi</t>
  </si>
  <si>
    <t>Hoàng Thị Tú</t>
  </si>
  <si>
    <t>Thân Lý</t>
  </si>
  <si>
    <t>K24LTH</t>
  </si>
  <si>
    <t>Huỳnh Thị Mai</t>
  </si>
  <si>
    <t>Trương Lê Khánh</t>
  </si>
  <si>
    <t>Lê Kiều</t>
  </si>
  <si>
    <t>Nguyễn Thị Thương</t>
  </si>
  <si>
    <t>Võ Lê Thùy</t>
  </si>
  <si>
    <t>Dương Đức</t>
  </si>
  <si>
    <t>Trương Hữu</t>
  </si>
  <si>
    <t>Ngô Trần Anh</t>
  </si>
  <si>
    <t>Ngô Thị Diệu</t>
  </si>
  <si>
    <t>Lý Thanh Anh</t>
  </si>
  <si>
    <t>LỚP</t>
  </si>
  <si>
    <t>PHÒNG ĐÀO TẠO</t>
  </si>
  <si>
    <t>SL Lớp</t>
  </si>
  <si>
    <t>15h00</t>
  </si>
  <si>
    <t>Dược</t>
  </si>
  <si>
    <t>Học phí</t>
  </si>
  <si>
    <t>DANH SÁCH SINH VIÊN DỰ THI KTHP * NĂM HỌC 2021-2022</t>
  </si>
  <si>
    <t>Phan Thế</t>
  </si>
  <si>
    <t>Nguyễn Hồng Minh</t>
  </si>
  <si>
    <t>Nguyễn Trương Thiện</t>
  </si>
  <si>
    <t xml:space="preserve"> NĂM HỌC 2021-2022</t>
  </si>
  <si>
    <r>
      <t xml:space="preserve">LỊCH THI KTHP </t>
    </r>
    <r>
      <rPr>
        <b/>
        <sz val="14"/>
        <color rgb="FFFF0000"/>
        <rFont val="Times New Roman"/>
        <family val="1"/>
      </rPr>
      <t xml:space="preserve">TẬP TRUNG TRỰC TIẾP </t>
    </r>
    <r>
      <rPr>
        <b/>
        <sz val="14"/>
        <rFont val="Times New Roman"/>
        <family val="1"/>
      </rPr>
      <t>VÀ</t>
    </r>
    <r>
      <rPr>
        <b/>
        <sz val="14"/>
        <color rgb="FFFF0000"/>
        <rFont val="Times New Roman"/>
        <family val="1"/>
      </rPr>
      <t xml:space="preserve"> TRỰC TUYẾN</t>
    </r>
    <r>
      <rPr>
        <b/>
        <sz val="14"/>
        <rFont val="Times New Roman"/>
        <family val="1"/>
        <charset val="163"/>
      </rPr>
      <t xml:space="preserve"> GIAI ĐOẠN 1 HỌC KỲ 2 - TUẦN 33--34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</si>
  <si>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Phòng</t>
  </si>
  <si>
    <t>MIB</t>
  </si>
  <si>
    <t>Điện - Điện tử</t>
  </si>
  <si>
    <t>Xây dựng</t>
  </si>
  <si>
    <t>304-305-307-308-310-510-504-803-805</t>
  </si>
  <si>
    <t>710B-410A-410B-710A</t>
  </si>
  <si>
    <t>Viện ĐT &amp; NC Du lịch</t>
  </si>
  <si>
    <r>
      <t xml:space="preserve">Sinh viên </t>
    </r>
    <r>
      <rPr>
        <b/>
        <sz val="12"/>
        <color rgb="FFFF0000"/>
        <rFont val="Times New Roman"/>
        <family val="1"/>
      </rPr>
      <t>thi tập trung trực tiếp</t>
    </r>
    <r>
      <rPr>
        <b/>
        <sz val="12"/>
        <rFont val="Times New Roman"/>
        <family val="1"/>
      </rPr>
      <t xml:space="preserve"> phải theo dõi danh sách thi cụ thể phòng thi trên website Phòng Đào Tạo, website Khoa.</t>
    </r>
  </si>
  <si>
    <r>
      <t xml:space="preserve">Sinh viên </t>
    </r>
    <r>
      <rPr>
        <b/>
        <sz val="12"/>
        <color rgb="FFFF0000"/>
        <rFont val="Times New Roman"/>
        <family val="1"/>
      </rPr>
      <t>thi trực tuyến</t>
    </r>
    <r>
      <rPr>
        <b/>
        <sz val="12"/>
        <rFont val="Times New Roman"/>
        <family val="1"/>
      </rPr>
      <t xml:space="preserve"> phải theo dõi lịch thi trên tài khoản MYDTU, website Phòng Đào Tạo, website Khoa.</t>
    </r>
  </si>
  <si>
    <t>Đà Nẵng, ngày  tháng 03 năm 2022</t>
  </si>
  <si>
    <t>Trần Phạm Trùng</t>
  </si>
  <si>
    <t>Đinh Thúy</t>
  </si>
  <si>
    <t>Qúy</t>
  </si>
  <si>
    <t>Nguyễn Trịnh Châu</t>
  </si>
  <si>
    <t>Chu Thị Thu</t>
  </si>
  <si>
    <t>Ksor Rô</t>
  </si>
  <si>
    <t>H'nhi</t>
  </si>
  <si>
    <t>Cao Thị Bích</t>
  </si>
  <si>
    <t>Huỳnh Công Nhật</t>
  </si>
  <si>
    <t>Nguyễn Trọng Phương</t>
  </si>
  <si>
    <t>Đặng Sang</t>
  </si>
  <si>
    <t>Trần Đào Quỳnh</t>
  </si>
  <si>
    <t>Võ Thị Trang</t>
  </si>
  <si>
    <t>Đoàn Thị Cao</t>
  </si>
  <si>
    <t>Hà Thị Duy</t>
  </si>
  <si>
    <t>Võ Đoàn Như</t>
  </si>
  <si>
    <t>Trương Đỗ Phương</t>
  </si>
  <si>
    <t>Trang Lê Hữu Quỳnh</t>
  </si>
  <si>
    <t>Lâm Thị Quỳnh</t>
  </si>
  <si>
    <t>Ngô Thủy</t>
  </si>
  <si>
    <t>Vy Khánh</t>
  </si>
  <si>
    <t>Huỳnh Ngọc Vân</t>
  </si>
  <si>
    <t>Bùi Thị Tú</t>
  </si>
  <si>
    <t>Nguyễn Đức Long</t>
  </si>
  <si>
    <t>Nguyễn Hùng</t>
  </si>
  <si>
    <t>Ngô Trần Phương</t>
  </si>
  <si>
    <t>Ngô Đỗ Lan</t>
  </si>
  <si>
    <t>Thái Gia</t>
  </si>
  <si>
    <t>Nguyễn Thái Quốc</t>
  </si>
  <si>
    <t>Can</t>
  </si>
  <si>
    <t>Đỗ Nguyễn Yến</t>
  </si>
  <si>
    <t>Dao</t>
  </si>
  <si>
    <t>Võ Ngọc Kiều</t>
  </si>
  <si>
    <t>Châu Thị Thùy</t>
  </si>
  <si>
    <t>Đào Thị Trà</t>
  </si>
  <si>
    <t>Trương Minh Thảo</t>
  </si>
  <si>
    <t>Đặng Nguyễn Minh</t>
  </si>
  <si>
    <t>Thiều Thị</t>
  </si>
  <si>
    <t>Nguyễn Lâm Vĩnh</t>
  </si>
  <si>
    <t>Lê Như Gia</t>
  </si>
  <si>
    <t>Trịnh Bích</t>
  </si>
  <si>
    <t>Tạ Thị Phi</t>
  </si>
  <si>
    <t>Nguyễn Đỗ Trung</t>
  </si>
  <si>
    <t>Vương Bảo</t>
  </si>
  <si>
    <t>Nguyễn Đặng Ngọc</t>
  </si>
  <si>
    <t>Nguyễn Văn Việt</t>
  </si>
  <si>
    <t>Mai Thị Quế</t>
  </si>
  <si>
    <t>Trần Vũ Tường</t>
  </si>
  <si>
    <t>Hà Thúc Nguyên</t>
  </si>
  <si>
    <t>Ký</t>
  </si>
  <si>
    <t>Hà Thế</t>
  </si>
  <si>
    <t>Trảo Sơn</t>
  </si>
  <si>
    <t>Tạ Thị Nhật</t>
  </si>
  <si>
    <t>Nguyễn Mai Khánh</t>
  </si>
  <si>
    <t>Lê Thị Chi</t>
  </si>
  <si>
    <t>Phan Lê Diệu</t>
  </si>
  <si>
    <t>Huỳnh Trần Trúc</t>
  </si>
  <si>
    <t>Phạm Nguyễn Thị Kim</t>
  </si>
  <si>
    <t>Thái Thảo</t>
  </si>
  <si>
    <t>Ngô Trần Thị Tuyết</t>
  </si>
  <si>
    <t>Lê Văn Duy</t>
  </si>
  <si>
    <t>Dương Bùi Huyền</t>
  </si>
  <si>
    <t>Phạm Trần Ái</t>
  </si>
  <si>
    <t>Hồ Nguyễn Ly</t>
  </si>
  <si>
    <t>Nguyễn Thị Luy</t>
  </si>
  <si>
    <t>Lê Nguyễn Ánh</t>
  </si>
  <si>
    <t>Nguyễn Hà Thảo</t>
  </si>
  <si>
    <t>Võ Thảo</t>
  </si>
  <si>
    <t>Nhài</t>
  </si>
  <si>
    <t>Hồ Lê Thành</t>
  </si>
  <si>
    <t>Đồng Văn</t>
  </si>
  <si>
    <t>Lâm Quỳnh</t>
  </si>
  <si>
    <t>Phạm Thị Long</t>
  </si>
  <si>
    <t>Dương Tuyết</t>
  </si>
  <si>
    <t>Trương Phan</t>
  </si>
  <si>
    <t>Lê Thụy</t>
  </si>
  <si>
    <t>Trương Phan Hoàng</t>
  </si>
  <si>
    <t>Đoàn Trần Thiên</t>
  </si>
  <si>
    <t>Dương Thị Tiểu</t>
  </si>
  <si>
    <t>Trần Thị Băng</t>
  </si>
  <si>
    <t>Lại Thế</t>
  </si>
  <si>
    <t>Nguyễn Dụng</t>
  </si>
  <si>
    <t>Võ Nguyễn Nhi</t>
  </si>
  <si>
    <t>Thủ</t>
  </si>
  <si>
    <t>Võ Như Anh</t>
  </si>
  <si>
    <t>Ngô Diệu</t>
  </si>
  <si>
    <t>Tòng</t>
  </si>
  <si>
    <t>Thân Thùy</t>
  </si>
  <si>
    <t>Phạm Lê Huyền</t>
  </si>
  <si>
    <t>Lê Thùy Bảo</t>
  </si>
  <si>
    <t>Lê Trần Ngọc</t>
  </si>
  <si>
    <t>Võ Lê Huyền</t>
  </si>
  <si>
    <t>Nguyễn Bùi Phương</t>
  </si>
  <si>
    <t>Võ Văn Minh</t>
  </si>
  <si>
    <t>Đinh Huyền</t>
  </si>
  <si>
    <t>Bùi Thị Kiều</t>
  </si>
  <si>
    <t>Văn Thị Khả</t>
  </si>
  <si>
    <t>Nguyễn Lê Thị Thúy</t>
  </si>
  <si>
    <t>Tôn Nữ Bích</t>
  </si>
  <si>
    <t>Đinh Đông</t>
  </si>
  <si>
    <t>Đặng Trần Hoàng</t>
  </si>
  <si>
    <t>Võ Lê Long</t>
  </si>
  <si>
    <r>
      <rPr>
        <sz val="11"/>
        <rFont val="Calibri"/>
      </rPr>
      <t>Mã Sinh viên</t>
    </r>
  </si>
  <si>
    <r>
      <rPr>
        <sz val="11"/>
        <rFont val="Calibri"/>
      </rPr>
      <t>Họ</t>
    </r>
  </si>
  <si>
    <r>
      <rPr>
        <sz val="11"/>
        <rFont val="Calibri"/>
      </rPr>
      <t>Tên</t>
    </r>
  </si>
  <si>
    <r>
      <rPr>
        <sz val="11"/>
        <rFont val="Calibri"/>
      </rPr>
      <t>Tên Lớp</t>
    </r>
  </si>
  <si>
    <r>
      <rPr>
        <sz val="11"/>
        <rFont val="Calibri"/>
      </rPr>
      <t>Ghi Chú</t>
    </r>
  </si>
  <si>
    <t>COM 495 B</t>
  </si>
  <si>
    <t>LAW 495 B</t>
  </si>
  <si>
    <t>K21LKT</t>
  </si>
  <si>
    <t>Bạch Đình Khánh</t>
  </si>
  <si>
    <t>Đào Nguyễn Nguyên</t>
  </si>
  <si>
    <t>Bùi Thảo</t>
  </si>
  <si>
    <t>LAW 495 D</t>
  </si>
  <si>
    <t>MGT 495 B</t>
  </si>
  <si>
    <t>Tăng My</t>
  </si>
  <si>
    <t>MGT 495 D</t>
  </si>
  <si>
    <t>MGT 495 F</t>
  </si>
  <si>
    <t>LAW 495</t>
  </si>
  <si>
    <t>MGT 495</t>
  </si>
  <si>
    <t>COM 495</t>
  </si>
  <si>
    <t>Pháp Luật Giải Quyết Tranh Chấp Thương Mại</t>
  </si>
  <si>
    <t>Lý Luận Và Pháp Luật Về Quyền Con Người</t>
  </si>
  <si>
    <t>Quản Trị Thu Mua</t>
  </si>
  <si>
    <t>Quản Trị Bán Hàng</t>
  </si>
  <si>
    <t>Quản Trị Bán Lẻ</t>
  </si>
  <si>
    <t>Copy Writing</t>
  </si>
  <si>
    <t>B</t>
  </si>
  <si>
    <t>D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</si>
  <si>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</si>
  <si>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</si>
  <si>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</si>
  <si>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</si>
  <si>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</si>
  <si>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</si>
  <si>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Ngày sinh</t>
  </si>
  <si>
    <t>Giới Tính</t>
  </si>
  <si>
    <t>25/10/2000</t>
  </si>
  <si>
    <t>Nữ</t>
  </si>
  <si>
    <t>08/08/2000</t>
  </si>
  <si>
    <t>06/09/2000</t>
  </si>
  <si>
    <t>31/01/2000</t>
  </si>
  <si>
    <t>21/03/2000</t>
  </si>
  <si>
    <t>09/02/2000</t>
  </si>
  <si>
    <t>07/02/2000</t>
  </si>
  <si>
    <t>18/09/2000</t>
  </si>
  <si>
    <t>31/08/2000</t>
  </si>
  <si>
    <t>01/12/2000</t>
  </si>
  <si>
    <t>23/08/2000</t>
  </si>
  <si>
    <t>10/05/2000</t>
  </si>
  <si>
    <t>09/07/2000</t>
  </si>
  <si>
    <t>01/08/2000</t>
  </si>
  <si>
    <t>26/10/2000</t>
  </si>
  <si>
    <t>08/01/2000</t>
  </si>
  <si>
    <t>25/05/2000</t>
  </si>
  <si>
    <t>24/03/2000</t>
  </si>
  <si>
    <t>10/07/2000</t>
  </si>
  <si>
    <t>24/12/1999</t>
  </si>
  <si>
    <t>01/01/2000</t>
  </si>
  <si>
    <t>19/08/2000</t>
  </si>
  <si>
    <t>25/06/2000</t>
  </si>
  <si>
    <t>24/08/2000</t>
  </si>
  <si>
    <t>28/10/1997</t>
  </si>
  <si>
    <t>08/11/2000</t>
  </si>
  <si>
    <t>23/09/2000</t>
  </si>
  <si>
    <t>08/04/2000</t>
  </si>
  <si>
    <t>02/02/2000</t>
  </si>
  <si>
    <t>31/03/2000</t>
  </si>
  <si>
    <t>14/04/2000</t>
  </si>
  <si>
    <t>29/08/2000</t>
  </si>
  <si>
    <t>29/10/2000</t>
  </si>
  <si>
    <t>03/06/2000</t>
  </si>
  <si>
    <t>16/04/2000</t>
  </si>
  <si>
    <t>19/12/2000</t>
  </si>
  <si>
    <t>26/04/1996</t>
  </si>
  <si>
    <t>27/03/2000</t>
  </si>
  <si>
    <t>01/09/2000</t>
  </si>
  <si>
    <t>24/09/2000</t>
  </si>
  <si>
    <t>12/11/2000</t>
  </si>
  <si>
    <t>20/10/2000</t>
  </si>
  <si>
    <t>12/12/2000</t>
  </si>
  <si>
    <t>18/01/2000</t>
  </si>
  <si>
    <t>26/09/1999</t>
  </si>
  <si>
    <t>20/09/2000</t>
  </si>
  <si>
    <t>08/06/2000</t>
  </si>
  <si>
    <t>10/02/2000</t>
  </si>
  <si>
    <t>23/12/2000</t>
  </si>
  <si>
    <t>01/10/1997</t>
  </si>
  <si>
    <t>25/01/2000</t>
  </si>
  <si>
    <t>13/05/1999</t>
  </si>
  <si>
    <t>28/01/2000</t>
  </si>
  <si>
    <t>23/06/2000</t>
  </si>
  <si>
    <t>11/03/2000</t>
  </si>
  <si>
    <t>17/04/1998</t>
  </si>
  <si>
    <t>12/09/2000</t>
  </si>
  <si>
    <t>15/01/2000</t>
  </si>
  <si>
    <t>13/09/2000</t>
  </si>
  <si>
    <t>19/10/2000</t>
  </si>
  <si>
    <t>19/02/2000</t>
  </si>
  <si>
    <t>19/06/2000</t>
  </si>
  <si>
    <t>22/12/2000</t>
  </si>
  <si>
    <t>03/04/2000</t>
  </si>
  <si>
    <t>30/08/2000</t>
  </si>
  <si>
    <t>24/11/2000</t>
  </si>
  <si>
    <t>25/03/1999</t>
  </si>
  <si>
    <t>16/06/2000</t>
  </si>
  <si>
    <t>22/04/2000</t>
  </si>
  <si>
    <t>20/12/2000</t>
  </si>
  <si>
    <t>09/10/2000</t>
  </si>
  <si>
    <t>10/06/1999</t>
  </si>
  <si>
    <t>05/07/2000</t>
  </si>
  <si>
    <t>29/08/1998</t>
  </si>
  <si>
    <t>05/01/2000</t>
  </si>
  <si>
    <t>23/10/2000</t>
  </si>
  <si>
    <t>22/02/2000</t>
  </si>
  <si>
    <t>06/11/1999</t>
  </si>
  <si>
    <t>02/06/2000</t>
  </si>
  <si>
    <t>26/04/2000</t>
  </si>
  <si>
    <t>02/12/2000</t>
  </si>
  <si>
    <t>21/02/2000</t>
  </si>
  <si>
    <t>06/09/1996</t>
  </si>
  <si>
    <t>02/03/2000</t>
  </si>
  <si>
    <t>03/12/1998</t>
  </si>
  <si>
    <t>23/11/2000</t>
  </si>
  <si>
    <t>27/01/2000</t>
  </si>
  <si>
    <t>18/07/2000</t>
  </si>
  <si>
    <t>21/11/2000</t>
  </si>
  <si>
    <t>20/08/2000</t>
  </si>
  <si>
    <t>13/08/2000</t>
  </si>
  <si>
    <t>23/03/2000</t>
  </si>
  <si>
    <t>25/11/2000</t>
  </si>
  <si>
    <t>22/05/2000</t>
  </si>
  <si>
    <t>20/06/2000</t>
  </si>
  <si>
    <t>26/12/2000</t>
  </si>
  <si>
    <t>09/05/2000</t>
  </si>
  <si>
    <t>16/01/2000</t>
  </si>
  <si>
    <t>04/10/2000</t>
  </si>
  <si>
    <t>24/07/1999</t>
  </si>
  <si>
    <t>30/10/2000</t>
  </si>
  <si>
    <t>13/12/2000</t>
  </si>
  <si>
    <t>24/10/2000</t>
  </si>
  <si>
    <t>27/06/2000</t>
  </si>
  <si>
    <t>26/07/2000</t>
  </si>
  <si>
    <t>02/08/2000</t>
  </si>
  <si>
    <t>24/01/2000</t>
  </si>
  <si>
    <t>06/01/2000</t>
  </si>
  <si>
    <t>11/07/2000</t>
  </si>
  <si>
    <t>27/11/2000</t>
  </si>
  <si>
    <t>29/06/2000</t>
  </si>
  <si>
    <t>22/11/2000</t>
  </si>
  <si>
    <t>29/02/2000</t>
  </si>
  <si>
    <t>28/09/2000</t>
  </si>
  <si>
    <t>18/11/2000</t>
  </si>
  <si>
    <t>01/05/2000</t>
  </si>
  <si>
    <t>03/10/2000</t>
  </si>
  <si>
    <t>12/03/2000</t>
  </si>
  <si>
    <t>14/04/1997</t>
  </si>
  <si>
    <t>26/02/2000</t>
  </si>
  <si>
    <t>10/11/2000</t>
  </si>
  <si>
    <t>05/04/2000</t>
  </si>
  <si>
    <t>30/10/1999</t>
  </si>
  <si>
    <t>03/06/1999</t>
  </si>
  <si>
    <t>29/11/1999</t>
  </si>
  <si>
    <t>02/05/2000</t>
  </si>
  <si>
    <t>21/08/2000</t>
  </si>
  <si>
    <t>29/11/2000</t>
  </si>
  <si>
    <t>22/09/2000</t>
  </si>
  <si>
    <t>18/11/1999</t>
  </si>
  <si>
    <t>10/09/2000</t>
  </si>
  <si>
    <t>17/04/2000</t>
  </si>
  <si>
    <t>13/03/1999</t>
  </si>
  <si>
    <t>28/08/2000</t>
  </si>
  <si>
    <t>06/10/2000</t>
  </si>
  <si>
    <t>14/12/2000</t>
  </si>
  <si>
    <t>07/01/2000</t>
  </si>
  <si>
    <t>01/10/2000</t>
  </si>
  <si>
    <t>07/06/2000</t>
  </si>
  <si>
    <t>03/10/1999</t>
  </si>
  <si>
    <t>14/07/2000</t>
  </si>
  <si>
    <t>14/12/1996</t>
  </si>
  <si>
    <t>13/02/2000</t>
  </si>
  <si>
    <t>10/01/2000</t>
  </si>
  <si>
    <t>22/01/2000</t>
  </si>
  <si>
    <t>09/01/2000</t>
  </si>
  <si>
    <t>12/10/2000</t>
  </si>
  <si>
    <t>04/02/2000</t>
  </si>
  <si>
    <t>04/03/2000</t>
  </si>
  <si>
    <t>17/12/2000</t>
  </si>
  <si>
    <t>15/09/2000</t>
  </si>
  <si>
    <t>23/02/2000</t>
  </si>
  <si>
    <t>01/01/1996</t>
  </si>
  <si>
    <t>08/10/2000</t>
  </si>
  <si>
    <t>28/03/2000</t>
  </si>
  <si>
    <t>15/08/2000</t>
  </si>
  <si>
    <t>03/08/2000</t>
  </si>
  <si>
    <t>06/02/2000</t>
  </si>
  <si>
    <t>25/08/1999</t>
  </si>
  <si>
    <t>25/03/2000</t>
  </si>
  <si>
    <t>08/12/2000</t>
  </si>
  <si>
    <t>03/02/2000</t>
  </si>
  <si>
    <t>25/09/2000</t>
  </si>
  <si>
    <t>15/01/1999</t>
  </si>
  <si>
    <t>18/06/2000</t>
  </si>
  <si>
    <t>12/06/2000</t>
  </si>
  <si>
    <t>03/05/1999</t>
  </si>
  <si>
    <t>20/11/2000</t>
  </si>
  <si>
    <t>02/10/2000</t>
  </si>
  <si>
    <t>24/08/1999</t>
  </si>
  <si>
    <t>01/06/2000</t>
  </si>
  <si>
    <t>28/07/2000</t>
  </si>
  <si>
    <t>22/03/2000</t>
  </si>
  <si>
    <t>09/09/2000</t>
  </si>
  <si>
    <t>16/09/2000</t>
  </si>
  <si>
    <t>21/02/1998</t>
  </si>
  <si>
    <t>21/09/1999</t>
  </si>
  <si>
    <t>13/10/2000</t>
  </si>
  <si>
    <t>30/04/1999</t>
  </si>
  <si>
    <t>19/04/2000</t>
  </si>
  <si>
    <t>07/08/2000</t>
  </si>
  <si>
    <t>31/07/2000</t>
  </si>
  <si>
    <t>25/04/1998</t>
  </si>
  <si>
    <t>27/10/1999</t>
  </si>
  <si>
    <t>28/08/1999</t>
  </si>
  <si>
    <t>29/07/2000</t>
  </si>
  <si>
    <t>24/05/2000</t>
  </si>
  <si>
    <t>05/02/2000</t>
  </si>
  <si>
    <t>20/05/2000</t>
  </si>
  <si>
    <t>03/03/2000</t>
  </si>
  <si>
    <t>27/05/2000</t>
  </si>
  <si>
    <t>17/09/2000</t>
  </si>
  <si>
    <t>26/06/1999</t>
  </si>
  <si>
    <t>02/04/2000</t>
  </si>
  <si>
    <t>02/11/2000</t>
  </si>
  <si>
    <t>17/11/2000</t>
  </si>
  <si>
    <t>14/11/2000</t>
  </si>
  <si>
    <t>15/04/2000</t>
  </si>
  <si>
    <t>30/04/2000</t>
  </si>
  <si>
    <t>13/06/1999</t>
  </si>
  <si>
    <t>10/10/2000</t>
  </si>
  <si>
    <t>09/04/2000</t>
  </si>
  <si>
    <t>21/09/2000</t>
  </si>
  <si>
    <t>21/04/1999</t>
  </si>
  <si>
    <t>20/02/1999</t>
  </si>
  <si>
    <t>15/04/1999</t>
  </si>
  <si>
    <t>29/12/2000</t>
  </si>
  <si>
    <t>05/10/2000</t>
  </si>
  <si>
    <t>15/01/1998</t>
  </si>
  <si>
    <t>26/05/2000</t>
  </si>
  <si>
    <t>11/01/2000</t>
  </si>
  <si>
    <t>24/12/1995</t>
  </si>
  <si>
    <t>19/05/2000</t>
  </si>
  <si>
    <t>28/11/2000</t>
  </si>
  <si>
    <t>06/06/2000</t>
  </si>
  <si>
    <t>28/06/1999</t>
  </si>
  <si>
    <t>25/07/2000</t>
  </si>
  <si>
    <t>08/05/2000</t>
  </si>
  <si>
    <t>10/03/2000</t>
  </si>
  <si>
    <t>04/12/2000</t>
  </si>
  <si>
    <t>27/09/1998</t>
  </si>
  <si>
    <t>06/05/2000</t>
  </si>
  <si>
    <t>25/02/2000</t>
  </si>
  <si>
    <t>07/05/2000</t>
  </si>
  <si>
    <t>24/07/2000</t>
  </si>
  <si>
    <t>29/06/1997</t>
  </si>
  <si>
    <t>30/05/2000</t>
  </si>
  <si>
    <t>17/01/2000</t>
  </si>
  <si>
    <t>19/11/2000</t>
  </si>
  <si>
    <t>02/01/2000</t>
  </si>
  <si>
    <t>09/07/1999</t>
  </si>
  <si>
    <t>06/07/2000</t>
  </si>
  <si>
    <t>27/12/2000</t>
  </si>
  <si>
    <t>04/08/2000</t>
  </si>
  <si>
    <t>14/03/2000</t>
  </si>
  <si>
    <t>01/11/2000</t>
  </si>
  <si>
    <t>11/05/2000</t>
  </si>
  <si>
    <t>29/01/2000</t>
  </si>
  <si>
    <t>12/07/2000</t>
  </si>
  <si>
    <t>02/07/2000</t>
  </si>
  <si>
    <t>04/08/1998</t>
  </si>
  <si>
    <t>20/05/1999</t>
  </si>
  <si>
    <t>15/10/2000</t>
  </si>
  <si>
    <t>25/07/1999</t>
  </si>
  <si>
    <t>06/10/1998</t>
  </si>
  <si>
    <t>19/02/1999</t>
  </si>
  <si>
    <t>21/05/2000</t>
  </si>
  <si>
    <t>26/06/2000</t>
  </si>
  <si>
    <t>18/05/2000</t>
  </si>
  <si>
    <t>25/11/1998</t>
  </si>
  <si>
    <t>31/10/2000</t>
  </si>
  <si>
    <t>15/11/2000</t>
  </si>
  <si>
    <t>20/03/2000</t>
  </si>
  <si>
    <t>30/09/2000</t>
  </si>
  <si>
    <t>12/05/2000</t>
  </si>
  <si>
    <t>18/08/2000</t>
  </si>
  <si>
    <t>07/11/2000</t>
  </si>
  <si>
    <t>16/10/2000</t>
  </si>
  <si>
    <t>17/07/2000</t>
  </si>
  <si>
    <t>18/02/2000</t>
  </si>
  <si>
    <t>19/09/2000</t>
  </si>
  <si>
    <t>06/11/1998</t>
  </si>
  <si>
    <t>21/05/1999</t>
  </si>
  <si>
    <t>03/12/2000</t>
  </si>
  <si>
    <t>18/03/2000</t>
  </si>
  <si>
    <t>15/08/1997</t>
  </si>
  <si>
    <t>25/12/2000</t>
  </si>
  <si>
    <t>13/11/1996</t>
  </si>
  <si>
    <t>10/09/1999</t>
  </si>
  <si>
    <t>09/11/2000</t>
  </si>
  <si>
    <t>14/02/2000</t>
  </si>
  <si>
    <t>22/11/1999</t>
  </si>
  <si>
    <t>14/10/2000</t>
  </si>
  <si>
    <t>22/07/2000</t>
  </si>
  <si>
    <t>16/11/1999</t>
  </si>
  <si>
    <t>28/06/2000</t>
  </si>
  <si>
    <t>22/08/2000</t>
  </si>
  <si>
    <t>01/01/1999</t>
  </si>
  <si>
    <t>05/03/2000</t>
  </si>
  <si>
    <t>27/04/2000</t>
  </si>
  <si>
    <t>29/09/2000</t>
  </si>
  <si>
    <t>10/07/1999</t>
  </si>
  <si>
    <t>03/09/1999</t>
  </si>
  <si>
    <t>17/06/2000</t>
  </si>
  <si>
    <t>20/04/2000</t>
  </si>
  <si>
    <t>22/03/1999</t>
  </si>
  <si>
    <t>07/09/2000</t>
  </si>
  <si>
    <t>21/01/2000</t>
  </si>
  <si>
    <t>29/03/2000</t>
  </si>
  <si>
    <t>23/01/2000</t>
  </si>
  <si>
    <t>31/12/2000</t>
  </si>
  <si>
    <t>04/06/2000</t>
  </si>
  <si>
    <t>12/08/2000</t>
  </si>
  <si>
    <t>26/11/2000</t>
  </si>
  <si>
    <t>04/01/2000</t>
  </si>
  <si>
    <t>01/07/2000</t>
  </si>
  <si>
    <t>14/06/2000</t>
  </si>
  <si>
    <t>19/03/2000</t>
  </si>
  <si>
    <t>18/06/1999</t>
  </si>
  <si>
    <t>26/08/2000</t>
  </si>
  <si>
    <t>23/07/2000</t>
  </si>
  <si>
    <t>07/10/1999</t>
  </si>
  <si>
    <t>17/02/2000</t>
  </si>
  <si>
    <t>04/05/2000</t>
  </si>
  <si>
    <t>08/07/2000</t>
  </si>
  <si>
    <t>26/12/1999</t>
  </si>
  <si>
    <t>15/06/2000</t>
  </si>
  <si>
    <t>06/11/2000</t>
  </si>
  <si>
    <t>20/07/2000</t>
  </si>
  <si>
    <t>09/12/1999</t>
  </si>
  <si>
    <t>05/01/1997</t>
  </si>
  <si>
    <t>07/09/1997</t>
  </si>
  <si>
    <t>30/03/1997</t>
  </si>
  <si>
    <t>15/08/1998</t>
  </si>
  <si>
    <t>07/03/1998</t>
  </si>
  <si>
    <t>06/06/1997</t>
  </si>
  <si>
    <t>05/07/1998</t>
  </si>
  <si>
    <t>23/11/1997</t>
  </si>
  <si>
    <t>05/10/1997</t>
  </si>
  <si>
    <t>01/01/1998</t>
  </si>
  <si>
    <t>16/06/1998</t>
  </si>
  <si>
    <t>14/08/1998</t>
  </si>
  <si>
    <t>25/08/1998</t>
  </si>
  <si>
    <t>HỘI ĐỒNG THI &amp; XÉT CNTN</t>
  </si>
  <si>
    <t>KỲ THI TỐT NGHIỆP *  ĐỢT THÁNG 06/2022</t>
  </si>
  <si>
    <t>LUẬT KINH TẾ</t>
  </si>
  <si>
    <t>LUẬT HỌC</t>
  </si>
  <si>
    <t>QUẢN TRỊ KINH DOANH TỔNG HỢP</t>
  </si>
  <si>
    <t>NGOẠI THƯƠNG</t>
  </si>
  <si>
    <t>QUẢN TRỊ KINH DOANH MARKETING</t>
  </si>
  <si>
    <t>TRUYỀN THÔNG ĐA PHƯƠNG TIỆN</t>
  </si>
  <si>
    <t>CHUYÊN NGÀNH: LUẬT HỌC</t>
  </si>
  <si>
    <t>MÔN: Lý Luận Và Pháp Luật Về Quyền Con Người</t>
  </si>
  <si>
    <t>Thời gian : 15h00 - 10/06/2022   -   Phòng thi 903  - 209 Phan Thanh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</si>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</sst>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8"/>
      <name val="Tahoma"/>
      <family val="2"/>
    </font>
    <font>
      <sz val="11"/>
      <name val="Times New Roman"/>
      <family val="1"/>
    </font>
    <font>
      <sz val="8"/>
      <name val="Tahoma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ahoma"/>
      <family val="2"/>
    </font>
    <font>
      <sz val="7"/>
      <name val="Tahoma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6"/>
      <color theme="1"/>
      <name val="Times New Roman"/>
      <family val="1"/>
      <charset val="163"/>
    </font>
    <font>
      <sz val="7"/>
      <name val="Tahoma"/>
      <family val="2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name val="Calibri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10" fillId="0" borderId="0"/>
    <xf numFmtId="0" fontId="26" fillId="0" borderId="0"/>
    <xf numFmtId="0" fontId="6" fillId="0" borderId="0"/>
    <xf numFmtId="0" fontId="26" fillId="0" borderId="0"/>
    <xf numFmtId="0" fontId="31" fillId="0" borderId="0"/>
    <xf numFmtId="0" fontId="6" fillId="0" borderId="0"/>
    <xf numFmtId="0" fontId="38" fillId="0" borderId="0"/>
    <xf numFmtId="0" fontId="1" fillId="0" borderId="0"/>
    <xf numFmtId="0" fontId="26" fillId="0" borderId="0"/>
  </cellStyleXfs>
  <cellXfs count="17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3" xfId="3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5" xfId="0" applyFont="1" applyFill="1" applyBorder="1"/>
    <xf numFmtId="0" fontId="2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0" xfId="0" applyFont="1" applyFill="1" applyAlignment="1">
      <alignment horizontal="center"/>
    </xf>
    <xf numFmtId="9" fontId="2" fillId="0" borderId="0" xfId="1" applyFont="1" applyFill="1"/>
    <xf numFmtId="0" fontId="15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2" xfId="2" applyNumberFormat="1" applyFont="1" applyBorder="1" applyAlignment="1">
      <alignment horizontal="left" vertical="center"/>
    </xf>
    <xf numFmtId="0" fontId="2" fillId="0" borderId="2" xfId="2" applyNumberFormat="1" applyFont="1" applyBorder="1" applyAlignment="1">
      <alignment horizontal="left" vertical="center"/>
    </xf>
    <xf numFmtId="0" fontId="9" fillId="0" borderId="0" xfId="3" applyFont="1" applyFill="1" applyBorder="1" applyAlignment="1"/>
    <xf numFmtId="0" fontId="0" fillId="0" borderId="0" xfId="0" applyAlignment="1">
      <alignment horizontal="center"/>
    </xf>
    <xf numFmtId="0" fontId="17" fillId="0" borderId="0" xfId="0" applyNumberFormat="1" applyFont="1" applyFill="1" applyBorder="1" applyAlignment="1" applyProtection="1">
      <alignment horizontal="left" vertical="top" wrapText="1"/>
    </xf>
    <xf numFmtId="49" fontId="17" fillId="2" borderId="17" xfId="0" applyNumberFormat="1" applyFont="1" applyFill="1" applyBorder="1" applyAlignment="1" applyProtection="1">
      <alignment horizontal="center" vertical="center" wrapText="1"/>
    </xf>
    <xf numFmtId="49" fontId="22" fillId="2" borderId="17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2" fontId="22" fillId="0" borderId="18" xfId="0" applyNumberFormat="1" applyFont="1" applyFill="1" applyBorder="1" applyAlignment="1" applyProtection="1">
      <alignment horizontal="right" vertical="center" wrapText="1"/>
    </xf>
    <xf numFmtId="0" fontId="20" fillId="2" borderId="17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2" borderId="17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8" fillId="3" borderId="0" xfId="5" applyFont="1" applyFill="1" applyBorder="1" applyAlignment="1">
      <alignment vertical="center"/>
    </xf>
    <xf numFmtId="0" fontId="27" fillId="0" borderId="20" xfId="5" applyFont="1" applyFill="1" applyBorder="1" applyAlignment="1">
      <alignment horizontal="center" vertical="center"/>
    </xf>
    <xf numFmtId="0" fontId="27" fillId="0" borderId="21" xfId="5" applyFont="1" applyFill="1" applyBorder="1" applyAlignment="1">
      <alignment horizontal="center" vertical="center"/>
    </xf>
    <xf numFmtId="14" fontId="27" fillId="0" borderId="21" xfId="5" applyNumberFormat="1" applyFont="1" applyFill="1" applyBorder="1" applyAlignment="1">
      <alignment horizontal="center" vertical="center"/>
    </xf>
    <xf numFmtId="0" fontId="27" fillId="0" borderId="21" xfId="5" applyNumberFormat="1" applyFont="1" applyFill="1" applyBorder="1" applyAlignment="1">
      <alignment horizontal="center" vertical="center" wrapText="1"/>
    </xf>
    <xf numFmtId="0" fontId="27" fillId="0" borderId="21" xfId="5" applyFont="1" applyFill="1" applyBorder="1" applyAlignment="1">
      <alignment horizontal="center" vertical="center" wrapText="1"/>
    </xf>
    <xf numFmtId="0" fontId="29" fillId="0" borderId="21" xfId="5" applyFont="1" applyFill="1" applyBorder="1" applyAlignment="1">
      <alignment horizontal="center" vertical="center" wrapText="1"/>
    </xf>
    <xf numFmtId="0" fontId="27" fillId="0" borderId="21" xfId="6" applyFont="1" applyFill="1" applyBorder="1" applyAlignment="1">
      <alignment horizontal="center" vertical="center" wrapText="1"/>
    </xf>
    <xf numFmtId="0" fontId="27" fillId="0" borderId="22" xfId="6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14" fontId="30" fillId="0" borderId="7" xfId="5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 applyProtection="1">
      <alignment horizontal="center" vertical="center" wrapText="1"/>
    </xf>
    <xf numFmtId="0" fontId="30" fillId="0" borderId="7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Alignment="1">
      <alignment vertical="center"/>
    </xf>
    <xf numFmtId="0" fontId="32" fillId="0" borderId="0" xfId="9" applyFont="1" applyFill="1" applyAlignment="1">
      <alignment vertical="center"/>
    </xf>
    <xf numFmtId="14" fontId="32" fillId="0" borderId="0" xfId="9" applyNumberFormat="1" applyFont="1" applyFill="1" applyAlignment="1">
      <alignment vertical="center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3" fillId="0" borderId="0" xfId="5" applyFont="1" applyFill="1" applyAlignment="1">
      <alignment horizontal="center" vertical="center" wrapText="1"/>
    </xf>
    <xf numFmtId="14" fontId="34" fillId="0" borderId="0" xfId="9" applyNumberFormat="1" applyFont="1" applyFill="1" applyAlignment="1">
      <alignment vertical="center"/>
    </xf>
    <xf numFmtId="0" fontId="32" fillId="0" borderId="0" xfId="0" applyFont="1" applyFill="1" applyAlignment="1">
      <alignment vertical="center" wrapText="1"/>
    </xf>
    <xf numFmtId="0" fontId="35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2" fillId="0" borderId="0" xfId="10" applyFont="1" applyFill="1" applyBorder="1" applyAlignment="1">
      <alignment horizontal="center" vertical="center"/>
    </xf>
    <xf numFmtId="0" fontId="32" fillId="0" borderId="0" xfId="5" applyFont="1" applyFill="1" applyAlignment="1">
      <alignment horizontal="left" vertical="center"/>
    </xf>
    <xf numFmtId="0" fontId="36" fillId="0" borderId="0" xfId="10" applyFont="1" applyFill="1" applyBorder="1" applyAlignment="1">
      <alignment horizontal="center" vertical="center"/>
    </xf>
    <xf numFmtId="165" fontId="36" fillId="0" borderId="0" xfId="5" applyNumberFormat="1" applyFont="1" applyFill="1" applyAlignment="1">
      <alignment horizontal="left" vertical="center"/>
    </xf>
    <xf numFmtId="165" fontId="36" fillId="0" borderId="0" xfId="5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4" fontId="30" fillId="0" borderId="0" xfId="5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7" applyNumberFormat="1" applyFont="1" applyFill="1" applyBorder="1" applyAlignment="1" applyProtection="1">
      <alignment horizontal="center" vertical="center" wrapText="1"/>
    </xf>
    <xf numFmtId="0" fontId="0" fillId="0" borderId="0" xfId="0" applyNumberFormat="1"/>
    <xf numFmtId="14" fontId="9" fillId="0" borderId="3" xfId="3" applyNumberFormat="1" applyFont="1" applyFill="1" applyBorder="1" applyAlignment="1"/>
    <xf numFmtId="0" fontId="0" fillId="0" borderId="0" xfId="0" applyFill="1" applyBorder="1"/>
    <xf numFmtId="0" fontId="2" fillId="4" borderId="0" xfId="0" applyFont="1" applyFill="1" applyAlignment="1">
      <alignment horizontal="center"/>
    </xf>
    <xf numFmtId="14" fontId="29" fillId="0" borderId="0" xfId="5" applyNumberFormat="1" applyFont="1" applyFill="1" applyBorder="1" applyAlignment="1">
      <alignment horizontal="center" vertical="center"/>
    </xf>
    <xf numFmtId="0" fontId="29" fillId="0" borderId="21" xfId="5" applyNumberFormat="1" applyFont="1" applyFill="1" applyBorder="1" applyAlignment="1">
      <alignment horizontal="center" vertical="center"/>
    </xf>
    <xf numFmtId="0" fontId="29" fillId="0" borderId="21" xfId="5" applyNumberFormat="1" applyFont="1" applyFill="1" applyBorder="1" applyAlignment="1">
      <alignment horizontal="center" vertical="center" wrapText="1"/>
    </xf>
    <xf numFmtId="0" fontId="32" fillId="0" borderId="0" xfId="5" applyNumberFormat="1" applyFont="1" applyFill="1" applyAlignment="1">
      <alignment horizontal="left" vertical="center"/>
    </xf>
    <xf numFmtId="49" fontId="40" fillId="2" borderId="2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9" fontId="22" fillId="2" borderId="17" xfId="0" applyNumberFormat="1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0" fontId="28" fillId="0" borderId="0" xfId="5" applyFont="1" applyFill="1" applyBorder="1" applyAlignment="1">
      <alignment horizontal="left" vertical="center" wrapText="1"/>
    </xf>
    <xf numFmtId="0" fontId="29" fillId="0" borderId="0" xfId="5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4" fontId="27" fillId="0" borderId="0" xfId="9" applyNumberFormat="1" applyFont="1" applyFill="1" applyAlignment="1">
      <alignment vertical="center"/>
    </xf>
    <xf numFmtId="0" fontId="0" fillId="0" borderId="0" xfId="0" applyNumberFormat="1" applyFill="1"/>
    <xf numFmtId="49" fontId="7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4" fillId="0" borderId="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46" fillId="0" borderId="2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4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4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 applyProtection="1">
      <alignment horizontal="left" vertical="center" wrapText="1"/>
    </xf>
    <xf numFmtId="49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49" fontId="22" fillId="2" borderId="17" xfId="0" applyNumberFormat="1" applyFont="1" applyFill="1" applyBorder="1" applyAlignment="1" applyProtection="1">
      <alignment horizontal="center" vertical="center" wrapText="1"/>
    </xf>
    <xf numFmtId="9" fontId="22" fillId="2" borderId="17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49" fontId="21" fillId="2" borderId="17" xfId="0" applyNumberFormat="1" applyFont="1" applyFill="1" applyBorder="1" applyAlignment="1" applyProtection="1">
      <alignment horizontal="center" vertical="center" wrapText="1"/>
    </xf>
    <xf numFmtId="49" fontId="17" fillId="2" borderId="1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2" borderId="17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right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2" borderId="17" xfId="0" applyNumberFormat="1" applyFont="1" applyFill="1" applyBorder="1" applyAlignment="1" applyProtection="1">
      <alignment horizontal="center" vertical="center" wrapText="1"/>
    </xf>
    <xf numFmtId="14" fontId="27" fillId="0" borderId="0" xfId="5" applyNumberFormat="1" applyFont="1" applyFill="1" applyBorder="1" applyAlignment="1">
      <alignment horizontal="center" vertical="center"/>
    </xf>
    <xf numFmtId="14" fontId="29" fillId="0" borderId="0" xfId="5" applyNumberFormat="1" applyFont="1" applyFill="1" applyBorder="1" applyAlignment="1">
      <alignment horizontal="center" vertical="center"/>
    </xf>
    <xf numFmtId="0" fontId="28" fillId="3" borderId="0" xfId="5" applyFont="1" applyFill="1" applyBorder="1" applyAlignment="1">
      <alignment horizontal="center" vertical="center"/>
    </xf>
    <xf numFmtId="0" fontId="28" fillId="3" borderId="0" xfId="5" applyFont="1" applyFill="1" applyBorder="1" applyAlignment="1">
      <alignment horizontal="center" vertical="center" wrapText="1"/>
    </xf>
    <xf numFmtId="0" fontId="39" fillId="3" borderId="19" xfId="12" applyFont="1" applyFill="1" applyBorder="1" applyAlignment="1">
      <alignment horizontal="center" vertical="center" wrapText="1"/>
    </xf>
  </cellXfs>
  <cellStyles count="13">
    <cellStyle name="Normal" xfId="0" builtinId="0"/>
    <cellStyle name="Normal 104" xfId="8"/>
    <cellStyle name="Normal 2" xfId="2"/>
    <cellStyle name="Normal 2 2" xfId="4"/>
    <cellStyle name="Normal 2 2 2 2" xfId="9"/>
    <cellStyle name="Normal 2 6 2 2 2 2 2" xfId="11"/>
    <cellStyle name="Normal 3" xfId="10"/>
    <cellStyle name="Normal 5" xfId="5"/>
    <cellStyle name="Normal 5 2 3" xfId="12"/>
    <cellStyle name="Normal 66 2 8" xfId="7"/>
    <cellStyle name="Normal_KH chi tiet HK1" xfId="6"/>
    <cellStyle name="Normal_Sheet1" xfId="3"/>
    <cellStyle name="Percent" xfId="1" builtinId="5"/>
  </cellStyles>
  <dxfs count="32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9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K3" sqref="K3"/>
    </sheetView>
  </sheetViews>
  <sheetFormatPr defaultRowHeight="13.2"/>
  <cols>
    <col min="1" max="1" width="4.5546875" style="1" customWidth="1"/>
    <col min="2" max="2" width="12.6640625" style="6" customWidth="1"/>
    <col min="3" max="3" width="21.88671875" style="1" bestFit="1" customWidth="1"/>
    <col min="4" max="4" width="9.5546875" style="3" customWidth="1"/>
    <col min="5" max="5" width="11.6640625" style="23" customWidth="1"/>
    <col min="6" max="6" width="11.6640625" style="7" customWidth="1"/>
    <col min="7" max="7" width="4" style="7" customWidth="1"/>
    <col min="8" max="10" width="4.33203125" style="7" customWidth="1"/>
    <col min="11" max="11" width="5.44140625" style="7" customWidth="1"/>
    <col min="12" max="12" width="5" style="6" customWidth="1"/>
    <col min="13" max="13" width="7.5546875" style="6" customWidth="1"/>
    <col min="14" max="14" width="2.33203125" style="5" customWidth="1"/>
    <col min="15" max="15" width="4" style="5" customWidth="1"/>
    <col min="16" max="16" width="9.5546875" style="5" bestFit="1" customWidth="1"/>
    <col min="17" max="17" width="7.33203125" style="5" customWidth="1"/>
    <col min="18" max="18" width="4.6640625" style="2" customWidth="1"/>
    <col min="19" max="19" width="12.44140625" style="2" bestFit="1" customWidth="1"/>
    <col min="20" max="23" width="9.109375" style="1"/>
    <col min="24" max="16384" width="8.88671875" style="1"/>
  </cols>
  <sheetData>
    <row r="1" spans="1:23">
      <c r="A1" s="138" t="s">
        <v>0</v>
      </c>
      <c r="B1" s="138"/>
      <c r="C1" s="138"/>
      <c r="D1" s="138" t="s">
        <v>711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  <c r="R1" s="1"/>
      <c r="S1" s="1"/>
    </row>
    <row r="2" spans="1:23">
      <c r="A2" s="138" t="s">
        <v>1</v>
      </c>
      <c r="B2" s="138"/>
      <c r="C2" s="138"/>
      <c r="E2" s="5" t="s">
        <v>429</v>
      </c>
      <c r="F2" s="4" t="e">
        <f>VLOOKUP($P$6,LICHTH!$A$5:$R$202,8,0)</f>
        <v>#REF!</v>
      </c>
      <c r="G2" s="4"/>
      <c r="H2" s="4"/>
      <c r="I2" s="4"/>
      <c r="J2" s="4"/>
      <c r="K2" s="4"/>
      <c r="L2" s="4" t="s">
        <v>121</v>
      </c>
      <c r="M2" s="4" t="e">
        <f>VLOOKUP($P$6,LICHTH!$A$5:$R$202,9,0)</f>
        <v>#REF!</v>
      </c>
      <c r="N2" s="4"/>
      <c r="O2" s="1"/>
      <c r="P2" s="1"/>
      <c r="Q2" s="1"/>
      <c r="R2" s="1"/>
      <c r="S2" s="1"/>
    </row>
    <row r="3" spans="1:23">
      <c r="A3" s="6"/>
      <c r="C3" s="6"/>
      <c r="D3" s="6"/>
      <c r="E3" s="42"/>
      <c r="F3" s="6"/>
      <c r="H3" s="6"/>
      <c r="I3" s="6" t="s">
        <v>2</v>
      </c>
      <c r="J3" s="6"/>
      <c r="K3" s="4" t="e">
        <f>VLOOKUP($P$6,LICHTH!$A$5:$R$1202,7,0)</f>
        <v>#REF!</v>
      </c>
      <c r="M3" s="5" t="s">
        <v>118</v>
      </c>
      <c r="N3" s="5">
        <v>2</v>
      </c>
      <c r="P3" s="1"/>
    </row>
    <row r="4" spans="1:23" s="3" customFormat="1" ht="13.8">
      <c r="A4" s="8" t="e">
        <f>"Thời gian : "&amp;VLOOKUP($P$6,LICHTH!$A$5:$S$1202,18,0)</f>
        <v>#REF!</v>
      </c>
      <c r="B4" s="5"/>
      <c r="C4" s="8"/>
      <c r="D4" s="5"/>
      <c r="E4" s="9"/>
      <c r="F4" s="6"/>
      <c r="G4" s="6"/>
      <c r="H4" s="6"/>
      <c r="I4" s="6"/>
      <c r="K4" s="6" t="e">
        <f>MATCH($P$6,LICHTH!$A:$A,0)</f>
        <v>#REF!</v>
      </c>
      <c r="L4" s="49"/>
      <c r="M4" s="4" t="s">
        <v>110</v>
      </c>
      <c r="N4" s="5">
        <v>1</v>
      </c>
      <c r="O4" s="5"/>
      <c r="P4" s="48"/>
      <c r="Q4" s="48"/>
      <c r="R4" s="48"/>
      <c r="S4" s="48"/>
      <c r="T4" s="48"/>
      <c r="U4" s="48"/>
      <c r="V4" s="48"/>
      <c r="W4" s="48"/>
    </row>
    <row r="5" spans="1:23" s="12" customFormat="1" ht="25.5" customHeight="1">
      <c r="A5" s="140" t="s">
        <v>3</v>
      </c>
      <c r="B5" s="139" t="s">
        <v>4</v>
      </c>
      <c r="C5" s="141" t="s">
        <v>5</v>
      </c>
      <c r="D5" s="141" t="s">
        <v>6</v>
      </c>
      <c r="E5" s="139" t="s">
        <v>122</v>
      </c>
      <c r="F5" s="139" t="s">
        <v>123</v>
      </c>
      <c r="G5" s="10" t="str">
        <f>IF(ISNA(HLOOKUP(1,$P$1:$W$4,4,0)),"",HLOOKUP(1,$P$1:$W$4,3,0))</f>
        <v/>
      </c>
      <c r="H5" s="10" t="str">
        <f>IF(ISNA(HLOOKUP(2,$P$1:$W$4,4,0)),"",HLOOKUP(2,$P$1:$W$4,3,0))</f>
        <v/>
      </c>
      <c r="I5" s="10" t="str">
        <f>IF(ISNA(HLOOKUP(3,$P$1:$W$4,4,0)),"",HLOOKUP(3,$P$1:$W$4,3,0))</f>
        <v/>
      </c>
      <c r="J5" s="10" t="str">
        <f>IF(ISNA(HLOOKUP(4,$P$1:$W$4,4,0)),"",HLOOKUP(4,$P$1:$W$4,3,0))</f>
        <v/>
      </c>
      <c r="K5" s="10" t="str">
        <f>IF(ISNA(HLOOKUP(5,$P$1:$W$4,4,0)),"",HLOOKUP(5,$P$1:$W$4,4,0))</f>
        <v/>
      </c>
      <c r="L5" s="10" t="s">
        <v>12</v>
      </c>
      <c r="M5" s="10" t="s">
        <v>13</v>
      </c>
      <c r="N5" s="139" t="s">
        <v>14</v>
      </c>
      <c r="O5" s="139"/>
      <c r="P5" s="115" t="s">
        <v>705</v>
      </c>
      <c r="Q5" s="10"/>
      <c r="R5" s="11"/>
      <c r="S5" s="11"/>
    </row>
    <row r="6" spans="1:23" s="12" customFormat="1" ht="22.2" customHeight="1">
      <c r="A6" s="140"/>
      <c r="B6" s="140"/>
      <c r="C6" s="141"/>
      <c r="D6" s="141"/>
      <c r="E6" s="142"/>
      <c r="F6" s="142"/>
      <c r="G6" s="13">
        <f>'TK MYDTU'!$N$7</f>
        <v>0.1</v>
      </c>
      <c r="H6" s="125">
        <f>'TK MYDTU'!$O$7</f>
        <v>0</v>
      </c>
      <c r="I6" s="13">
        <f>'TK MYDTU'!$P$7</f>
        <v>0.2</v>
      </c>
      <c r="J6" s="13"/>
      <c r="K6" s="13"/>
      <c r="L6" s="13">
        <f>'TK MYDTU'!$Q$7</f>
        <v>0.55000000000000004</v>
      </c>
      <c r="M6" s="13">
        <f>SUM(G6:L6)</f>
        <v>0.85000000000000009</v>
      </c>
      <c r="N6" s="139"/>
      <c r="O6" s="139"/>
      <c r="P6" s="109" t="e">
        <f>DS_THI!#REF!</f>
        <v>#REF!</v>
      </c>
      <c r="Q6" s="116" t="e">
        <f>DS_THI!#REF!</f>
        <v>#REF!</v>
      </c>
      <c r="R6" s="11"/>
      <c r="S6" s="11"/>
    </row>
    <row r="7" spans="1:23" s="21" customFormat="1" ht="13.8">
      <c r="A7" s="14">
        <v>1</v>
      </c>
      <c r="B7" s="15" t="e">
        <f>VLOOKUP($A7,DSMYDTU!$A$2:$E$487,2,0)</f>
        <v>#N/A</v>
      </c>
      <c r="C7" s="51" t="e">
        <f>VLOOKUP($A7,DSMYDTU!$A$2:$G$487,3,0)</f>
        <v>#N/A</v>
      </c>
      <c r="D7" s="52" t="e">
        <f>VLOOKUP($A7,DSMYDTU!$A$2:$G$487,4,0)</f>
        <v>#N/A</v>
      </c>
      <c r="E7" s="15" t="e">
        <f>VLOOKUP($A7,DSMYDTU!$A$2:$G$487,5,0)</f>
        <v>#N/A</v>
      </c>
      <c r="F7" s="16" t="e">
        <f>VLOOKUP($A7,DSMYDTU!$A$2:$G$487,6,0)</f>
        <v>#N/A</v>
      </c>
      <c r="G7" s="17" t="e">
        <f>VLOOKUP(B7,'TK MYDTU'!$B$8:$Q$8047,13,0)</f>
        <v>#N/A</v>
      </c>
      <c r="H7" s="17" t="e">
        <f>VLOOKUP(B7,'TK MYDTU'!$B$8:$Q$8047,14,0)</f>
        <v>#N/A</v>
      </c>
      <c r="I7" s="17" t="e">
        <f>VLOOKUP(B7,'TK MYDTU'!$B$8:$Q$8047,15,0)</f>
        <v>#N/A</v>
      </c>
      <c r="J7" s="17" t="e">
        <f>VLOOKUP(B7,'TK MYDTU'!$B$8:$Q$8047,16,0)</f>
        <v>#N/A</v>
      </c>
      <c r="K7" s="17" t="e">
        <f t="shared" ref="K7:K70" si="0">J7=L7</f>
        <v>#N/A</v>
      </c>
      <c r="L7" s="17"/>
      <c r="M7" s="18">
        <f t="shared" ref="M7:M70" si="1">IF(AND(L7&gt;=1,ISNUMBER(L7)=TRUE),ROUND(SUMPRODUCT(G7:L7,$G$6:$L$6)/$M$6,1),0)</f>
        <v>0</v>
      </c>
      <c r="N7" s="19" t="str">
        <f>VLOOKUP(M7,$S$7:$T$542,2,0)</f>
        <v>Không</v>
      </c>
      <c r="O7" s="19" t="e">
        <f>VLOOKUP($A7,DSMYDTU!$A$2:$G$487,7,0)</f>
        <v>#N/A</v>
      </c>
      <c r="P7" s="107" t="e">
        <f>K3&amp;" "&amp;Q6</f>
        <v>#REF!</v>
      </c>
      <c r="Q7" s="53" t="e">
        <f>R7=M7</f>
        <v>#N/A</v>
      </c>
      <c r="R7" s="17" t="e">
        <f>VLOOKUP($B7,'TK MYDTU'!$B$8:$X$5049,18,0)</f>
        <v>#N/A</v>
      </c>
      <c r="S7" s="14">
        <v>1</v>
      </c>
      <c r="T7" s="14" t="s">
        <v>16</v>
      </c>
      <c r="U7" s="19"/>
      <c r="V7" s="19"/>
      <c r="W7" s="19"/>
    </row>
    <row r="8" spans="1:23" s="21" customFormat="1" ht="13.8">
      <c r="A8" s="14">
        <v>2</v>
      </c>
      <c r="B8" s="15" t="e">
        <f>VLOOKUP($A8,DSMYDTU!$A$2:$E$487,2,0)</f>
        <v>#N/A</v>
      </c>
      <c r="C8" s="51" t="e">
        <f>VLOOKUP($A8,DSMYDTU!$A$2:$G$487,3,0)</f>
        <v>#N/A</v>
      </c>
      <c r="D8" s="52" t="e">
        <f>VLOOKUP($A8,DSMYDTU!$A$2:$G$487,4,0)</f>
        <v>#N/A</v>
      </c>
      <c r="E8" s="15" t="e">
        <f>VLOOKUP($A8,DSMYDTU!$A$2:$G$487,5,0)</f>
        <v>#N/A</v>
      </c>
      <c r="F8" s="16" t="e">
        <f>VLOOKUP($A8,DSMYDTU!$A$2:$G$487,6,0)</f>
        <v>#N/A</v>
      </c>
      <c r="G8" s="17" t="e">
        <f>VLOOKUP(B8,'TK MYDTU'!$B$8:$Q$8047,13,0)</f>
        <v>#N/A</v>
      </c>
      <c r="H8" s="17" t="e">
        <f>VLOOKUP(B8,'TK MYDTU'!$B$8:$Q$8047,14,0)</f>
        <v>#N/A</v>
      </c>
      <c r="I8" s="17" t="e">
        <f>VLOOKUP(B8,'TK MYDTU'!$B$8:$Q$8047,15,0)</f>
        <v>#N/A</v>
      </c>
      <c r="J8" s="17" t="e">
        <f>VLOOKUP(B8,'TK MYDTU'!$B$8:$Q$8047,16,0)</f>
        <v>#N/A</v>
      </c>
      <c r="K8" s="17" t="e">
        <f t="shared" si="0"/>
        <v>#N/A</v>
      </c>
      <c r="L8" s="17"/>
      <c r="M8" s="18">
        <f t="shared" si="1"/>
        <v>0</v>
      </c>
      <c r="N8" s="19" t="str">
        <f t="shared" ref="N8:N71" si="2">VLOOKUP(M8,$S$7:$T$542,2,0)</f>
        <v>Không</v>
      </c>
      <c r="O8" s="19" t="e">
        <f>VLOOKUP($A8,DSMYDTU!$A$2:$G$487,7,0)</f>
        <v>#N/A</v>
      </c>
      <c r="P8" s="107"/>
      <c r="Q8" s="53" t="e">
        <f t="shared" ref="Q8:Q71" si="3">R8=M8</f>
        <v>#N/A</v>
      </c>
      <c r="R8" s="17" t="e">
        <f>VLOOKUP($B8,'TK MYDTU'!$B$8:$X$5049,18,0)</f>
        <v>#N/A</v>
      </c>
      <c r="S8" s="14">
        <v>2</v>
      </c>
      <c r="T8" s="14" t="s">
        <v>17</v>
      </c>
      <c r="U8" s="19"/>
      <c r="V8" s="19"/>
    </row>
    <row r="9" spans="1:23" s="21" customFormat="1" ht="13.8">
      <c r="A9" s="14">
        <v>3</v>
      </c>
      <c r="B9" s="15" t="e">
        <f>VLOOKUP($A9,DSMYDTU!$A$2:$E$487,2,0)</f>
        <v>#N/A</v>
      </c>
      <c r="C9" s="51" t="e">
        <f>VLOOKUP($A9,DSMYDTU!$A$2:$G$487,3,0)</f>
        <v>#N/A</v>
      </c>
      <c r="D9" s="52" t="e">
        <f>VLOOKUP($A9,DSMYDTU!$A$2:$G$487,4,0)</f>
        <v>#N/A</v>
      </c>
      <c r="E9" s="15" t="e">
        <f>VLOOKUP($A9,DSMYDTU!$A$2:$G$487,5,0)</f>
        <v>#N/A</v>
      </c>
      <c r="F9" s="16" t="e">
        <f>VLOOKUP($A9,DSMYDTU!$A$2:$G$487,6,0)</f>
        <v>#N/A</v>
      </c>
      <c r="G9" s="17" t="e">
        <f>VLOOKUP(B9,'TK MYDTU'!$B$8:$Q$8047,13,0)</f>
        <v>#N/A</v>
      </c>
      <c r="H9" s="17" t="e">
        <f>VLOOKUP(B9,'TK MYDTU'!$B$8:$Q$8047,14,0)</f>
        <v>#N/A</v>
      </c>
      <c r="I9" s="17" t="e">
        <f>VLOOKUP(B9,'TK MYDTU'!$B$8:$Q$8047,15,0)</f>
        <v>#N/A</v>
      </c>
      <c r="J9" s="17" t="e">
        <f>VLOOKUP(B9,'TK MYDTU'!$B$8:$Q$8047,16,0)</f>
        <v>#N/A</v>
      </c>
      <c r="K9" s="17" t="e">
        <f t="shared" si="0"/>
        <v>#N/A</v>
      </c>
      <c r="L9" s="17"/>
      <c r="M9" s="18">
        <f t="shared" si="1"/>
        <v>0</v>
      </c>
      <c r="N9" s="19" t="str">
        <f t="shared" si="2"/>
        <v>Không</v>
      </c>
      <c r="O9" s="19" t="e">
        <f>VLOOKUP($A9,DSMYDTU!$A$2:$G$487,7,0)</f>
        <v>#N/A</v>
      </c>
      <c r="P9" s="107"/>
      <c r="Q9" s="53" t="e">
        <f t="shared" si="3"/>
        <v>#N/A</v>
      </c>
      <c r="R9" s="17" t="e">
        <f>VLOOKUP($B9,'TK MYDTU'!$B$8:$X$5049,18,0)</f>
        <v>#N/A</v>
      </c>
      <c r="S9" s="14">
        <v>3</v>
      </c>
      <c r="T9" s="14" t="s">
        <v>18</v>
      </c>
      <c r="U9" s="19"/>
      <c r="V9" s="19"/>
    </row>
    <row r="10" spans="1:23" s="21" customFormat="1" ht="13.8">
      <c r="A10" s="14">
        <v>4</v>
      </c>
      <c r="B10" s="15" t="e">
        <f>VLOOKUP($A10,DSMYDTU!$A$2:$E$487,2,0)</f>
        <v>#N/A</v>
      </c>
      <c r="C10" s="51" t="e">
        <f>VLOOKUP($A10,DSMYDTU!$A$2:$G$487,3,0)</f>
        <v>#N/A</v>
      </c>
      <c r="D10" s="52" t="e">
        <f>VLOOKUP($A10,DSMYDTU!$A$2:$G$487,4,0)</f>
        <v>#N/A</v>
      </c>
      <c r="E10" s="15" t="e">
        <f>VLOOKUP($A10,DSMYDTU!$A$2:$G$487,5,0)</f>
        <v>#N/A</v>
      </c>
      <c r="F10" s="16" t="e">
        <f>VLOOKUP($A10,DSMYDTU!$A$2:$G$487,6,0)</f>
        <v>#N/A</v>
      </c>
      <c r="G10" s="17" t="e">
        <f>VLOOKUP(B10,'TK MYDTU'!$B$8:$Q$8047,13,0)</f>
        <v>#N/A</v>
      </c>
      <c r="H10" s="17" t="e">
        <f>VLOOKUP(B10,'TK MYDTU'!$B$8:$Q$8047,14,0)</f>
        <v>#N/A</v>
      </c>
      <c r="I10" s="17" t="e">
        <f>VLOOKUP(B10,'TK MYDTU'!$B$8:$Q$8047,15,0)</f>
        <v>#N/A</v>
      </c>
      <c r="J10" s="17" t="e">
        <f>VLOOKUP(B10,'TK MYDTU'!$B$8:$Q$8047,16,0)</f>
        <v>#N/A</v>
      </c>
      <c r="K10" s="17" t="e">
        <f t="shared" si="0"/>
        <v>#N/A</v>
      </c>
      <c r="L10" s="17"/>
      <c r="M10" s="18">
        <f t="shared" si="1"/>
        <v>0</v>
      </c>
      <c r="N10" s="19" t="str">
        <f t="shared" si="2"/>
        <v>Không</v>
      </c>
      <c r="O10" s="19" t="e">
        <f>VLOOKUP($A10,DSMYDTU!$A$2:$G$487,7,0)</f>
        <v>#N/A</v>
      </c>
      <c r="P10" s="107"/>
      <c r="Q10" s="53" t="e">
        <f t="shared" si="3"/>
        <v>#N/A</v>
      </c>
      <c r="R10" s="17" t="e">
        <f>VLOOKUP($B10,'TK MYDTU'!$B$8:$X$5049,18,0)</f>
        <v>#N/A</v>
      </c>
      <c r="S10" s="14">
        <v>4</v>
      </c>
      <c r="T10" s="14" t="s">
        <v>19</v>
      </c>
      <c r="U10" s="19"/>
      <c r="V10" s="19"/>
    </row>
    <row r="11" spans="1:23" s="21" customFormat="1" ht="13.8">
      <c r="A11" s="14">
        <v>5</v>
      </c>
      <c r="B11" s="15" t="e">
        <f>VLOOKUP($A11,DSMYDTU!$A$2:$E$487,2,0)</f>
        <v>#N/A</v>
      </c>
      <c r="C11" s="51" t="e">
        <f>VLOOKUP($A11,DSMYDTU!$A$2:$G$487,3,0)</f>
        <v>#N/A</v>
      </c>
      <c r="D11" s="52" t="e">
        <f>VLOOKUP($A11,DSMYDTU!$A$2:$G$487,4,0)</f>
        <v>#N/A</v>
      </c>
      <c r="E11" s="15" t="e">
        <f>VLOOKUP($A11,DSMYDTU!$A$2:$G$487,5,0)</f>
        <v>#N/A</v>
      </c>
      <c r="F11" s="16" t="e">
        <f>VLOOKUP($A11,DSMYDTU!$A$2:$G$487,6,0)</f>
        <v>#N/A</v>
      </c>
      <c r="G11" s="17" t="e">
        <f>VLOOKUP(B11,'TK MYDTU'!$B$8:$Q$8047,13,0)</f>
        <v>#N/A</v>
      </c>
      <c r="H11" s="17" t="e">
        <f>VLOOKUP(B11,'TK MYDTU'!$B$8:$Q$8047,14,0)</f>
        <v>#N/A</v>
      </c>
      <c r="I11" s="17" t="e">
        <f>VLOOKUP(B11,'TK MYDTU'!$B$8:$Q$8047,15,0)</f>
        <v>#N/A</v>
      </c>
      <c r="J11" s="17" t="e">
        <f>VLOOKUP(B11,'TK MYDTU'!$B$8:$Q$8047,16,0)</f>
        <v>#N/A</v>
      </c>
      <c r="K11" s="17" t="e">
        <f t="shared" si="0"/>
        <v>#N/A</v>
      </c>
      <c r="L11" s="17"/>
      <c r="M11" s="18">
        <f t="shared" si="1"/>
        <v>0</v>
      </c>
      <c r="N11" s="19" t="str">
        <f t="shared" si="2"/>
        <v>Không</v>
      </c>
      <c r="O11" s="19" t="e">
        <f>VLOOKUP($A11,DSMYDTU!$A$2:$G$487,7,0)</f>
        <v>#N/A</v>
      </c>
      <c r="P11" s="107"/>
      <c r="Q11" s="53" t="e">
        <f t="shared" si="3"/>
        <v>#N/A</v>
      </c>
      <c r="R11" s="17" t="e">
        <f>VLOOKUP($B11,'TK MYDTU'!$B$8:$X$5049,18,0)</f>
        <v>#N/A</v>
      </c>
      <c r="S11" s="14">
        <v>5</v>
      </c>
      <c r="T11" s="14" t="s">
        <v>20</v>
      </c>
      <c r="U11" s="19"/>
      <c r="V11" s="19"/>
    </row>
    <row r="12" spans="1:23" s="21" customFormat="1" ht="13.8">
      <c r="A12" s="14">
        <v>6</v>
      </c>
      <c r="B12" s="15" t="e">
        <f>VLOOKUP($A12,DSMYDTU!$A$2:$E$487,2,0)</f>
        <v>#N/A</v>
      </c>
      <c r="C12" s="51" t="e">
        <f>VLOOKUP($A12,DSMYDTU!$A$2:$G$487,3,0)</f>
        <v>#N/A</v>
      </c>
      <c r="D12" s="52" t="e">
        <f>VLOOKUP($A12,DSMYDTU!$A$2:$G$487,4,0)</f>
        <v>#N/A</v>
      </c>
      <c r="E12" s="15" t="e">
        <f>VLOOKUP($A12,DSMYDTU!$A$2:$G$487,5,0)</f>
        <v>#N/A</v>
      </c>
      <c r="F12" s="16" t="e">
        <f>VLOOKUP($A12,DSMYDTU!$A$2:$G$487,6,0)</f>
        <v>#N/A</v>
      </c>
      <c r="G12" s="17" t="e">
        <f>VLOOKUP(B12,'TK MYDTU'!$B$8:$Q$8047,13,0)</f>
        <v>#N/A</v>
      </c>
      <c r="H12" s="17" t="e">
        <f>VLOOKUP(B12,'TK MYDTU'!$B$8:$Q$8047,14,0)</f>
        <v>#N/A</v>
      </c>
      <c r="I12" s="17" t="e">
        <f>VLOOKUP(B12,'TK MYDTU'!$B$8:$Q$8047,15,0)</f>
        <v>#N/A</v>
      </c>
      <c r="J12" s="17" t="e">
        <f>VLOOKUP(B12,'TK MYDTU'!$B$8:$Q$8047,16,0)</f>
        <v>#N/A</v>
      </c>
      <c r="K12" s="17" t="e">
        <f t="shared" si="0"/>
        <v>#N/A</v>
      </c>
      <c r="L12" s="17"/>
      <c r="M12" s="18">
        <f t="shared" si="1"/>
        <v>0</v>
      </c>
      <c r="N12" s="19" t="str">
        <f t="shared" si="2"/>
        <v>Không</v>
      </c>
      <c r="O12" s="19" t="e">
        <f>VLOOKUP($A12,DSMYDTU!$A$2:$G$487,7,0)</f>
        <v>#N/A</v>
      </c>
      <c r="P12" s="107"/>
      <c r="Q12" s="53" t="e">
        <f t="shared" si="3"/>
        <v>#N/A</v>
      </c>
      <c r="R12" s="17" t="e">
        <f>VLOOKUP($B12,'TK MYDTU'!$B$8:$X$5049,18,0)</f>
        <v>#N/A</v>
      </c>
      <c r="S12" s="14">
        <v>7</v>
      </c>
      <c r="T12" s="14" t="s">
        <v>21</v>
      </c>
      <c r="U12" s="19"/>
      <c r="V12" s="19"/>
    </row>
    <row r="13" spans="1:23" s="21" customFormat="1" ht="13.8">
      <c r="A13" s="14">
        <v>7</v>
      </c>
      <c r="B13" s="15" t="e">
        <f>VLOOKUP($A13,DSMYDTU!$A$2:$E$487,2,0)</f>
        <v>#N/A</v>
      </c>
      <c r="C13" s="51" t="e">
        <f>VLOOKUP($A13,DSMYDTU!$A$2:$G$487,3,0)</f>
        <v>#N/A</v>
      </c>
      <c r="D13" s="52" t="e">
        <f>VLOOKUP($A13,DSMYDTU!$A$2:$G$487,4,0)</f>
        <v>#N/A</v>
      </c>
      <c r="E13" s="15" t="e">
        <f>VLOOKUP($A13,DSMYDTU!$A$2:$G$487,5,0)</f>
        <v>#N/A</v>
      </c>
      <c r="F13" s="16" t="e">
        <f>VLOOKUP($A13,DSMYDTU!$A$2:$G$487,6,0)</f>
        <v>#N/A</v>
      </c>
      <c r="G13" s="17" t="e">
        <f>VLOOKUP(B13,'TK MYDTU'!$B$8:$Q$8047,13,0)</f>
        <v>#N/A</v>
      </c>
      <c r="H13" s="17" t="e">
        <f>VLOOKUP(B13,'TK MYDTU'!$B$8:$Q$8047,14,0)</f>
        <v>#N/A</v>
      </c>
      <c r="I13" s="17" t="e">
        <f>VLOOKUP(B13,'TK MYDTU'!$B$8:$Q$8047,15,0)</f>
        <v>#N/A</v>
      </c>
      <c r="J13" s="17" t="e">
        <f>VLOOKUP(B13,'TK MYDTU'!$B$8:$Q$8047,16,0)</f>
        <v>#N/A</v>
      </c>
      <c r="K13" s="17" t="e">
        <f t="shared" si="0"/>
        <v>#N/A</v>
      </c>
      <c r="L13" s="17"/>
      <c r="M13" s="18">
        <f t="shared" si="1"/>
        <v>0</v>
      </c>
      <c r="N13" s="19" t="str">
        <f t="shared" si="2"/>
        <v>Không</v>
      </c>
      <c r="O13" s="19" t="e">
        <f>VLOOKUP($A13,DSMYDTU!$A$2:$G$487,7,0)</f>
        <v>#N/A</v>
      </c>
      <c r="P13" s="107"/>
      <c r="Q13" s="53" t="e">
        <f t="shared" si="3"/>
        <v>#N/A</v>
      </c>
      <c r="R13" s="17" t="e">
        <f>VLOOKUP($B13,'TK MYDTU'!$B$8:$X$5049,18,0)</f>
        <v>#N/A</v>
      </c>
      <c r="S13" s="14" t="s">
        <v>22</v>
      </c>
      <c r="T13" s="14" t="s">
        <v>23</v>
      </c>
      <c r="U13" s="19"/>
      <c r="V13" s="19"/>
    </row>
    <row r="14" spans="1:23" s="21" customFormat="1" ht="13.8">
      <c r="A14" s="14">
        <v>8</v>
      </c>
      <c r="B14" s="15" t="e">
        <f>VLOOKUP($A14,DSMYDTU!$A$2:$E$487,2,0)</f>
        <v>#N/A</v>
      </c>
      <c r="C14" s="51" t="e">
        <f>VLOOKUP($A14,DSMYDTU!$A$2:$G$487,3,0)</f>
        <v>#N/A</v>
      </c>
      <c r="D14" s="52" t="e">
        <f>VLOOKUP($A14,DSMYDTU!$A$2:$G$487,4,0)</f>
        <v>#N/A</v>
      </c>
      <c r="E14" s="15" t="e">
        <f>VLOOKUP($A14,DSMYDTU!$A$2:$G$487,5,0)</f>
        <v>#N/A</v>
      </c>
      <c r="F14" s="16" t="e">
        <f>VLOOKUP($A14,DSMYDTU!$A$2:$G$487,6,0)</f>
        <v>#N/A</v>
      </c>
      <c r="G14" s="17" t="e">
        <f>VLOOKUP(B14,'TK MYDTU'!$B$8:$Q$8047,13,0)</f>
        <v>#N/A</v>
      </c>
      <c r="H14" s="17" t="e">
        <f>VLOOKUP(B14,'TK MYDTU'!$B$8:$Q$8047,14,0)</f>
        <v>#N/A</v>
      </c>
      <c r="I14" s="17" t="e">
        <f>VLOOKUP(B14,'TK MYDTU'!$B$8:$Q$8047,15,0)</f>
        <v>#N/A</v>
      </c>
      <c r="J14" s="17" t="e">
        <f>VLOOKUP(B14,'TK MYDTU'!$B$8:$Q$8047,16,0)</f>
        <v>#N/A</v>
      </c>
      <c r="K14" s="17" t="e">
        <f t="shared" si="0"/>
        <v>#N/A</v>
      </c>
      <c r="L14" s="17"/>
      <c r="M14" s="18">
        <f t="shared" si="1"/>
        <v>0</v>
      </c>
      <c r="N14" s="19" t="str">
        <f t="shared" si="2"/>
        <v>Không</v>
      </c>
      <c r="O14" s="19" t="e">
        <f>VLOOKUP($A14,DSMYDTU!$A$2:$G$487,7,0)</f>
        <v>#N/A</v>
      </c>
      <c r="P14" s="107"/>
      <c r="Q14" s="53" t="e">
        <f t="shared" si="3"/>
        <v>#N/A</v>
      </c>
      <c r="R14" s="17" t="e">
        <f>VLOOKUP($B14,'TK MYDTU'!$B$8:$X$5049,18,0)</f>
        <v>#N/A</v>
      </c>
      <c r="S14" s="14">
        <v>0</v>
      </c>
      <c r="T14" s="14" t="s">
        <v>15</v>
      </c>
      <c r="U14" s="19"/>
      <c r="V14" s="19"/>
    </row>
    <row r="15" spans="1:23" s="21" customFormat="1" ht="13.8">
      <c r="A15" s="14">
        <v>9</v>
      </c>
      <c r="B15" s="15" t="e">
        <f>VLOOKUP($A15,DSMYDTU!$A$2:$E$487,2,0)</f>
        <v>#N/A</v>
      </c>
      <c r="C15" s="51" t="e">
        <f>VLOOKUP($A15,DSMYDTU!$A$2:$G$487,3,0)</f>
        <v>#N/A</v>
      </c>
      <c r="D15" s="52" t="e">
        <f>VLOOKUP($A15,DSMYDTU!$A$2:$G$487,4,0)</f>
        <v>#N/A</v>
      </c>
      <c r="E15" s="15" t="e">
        <f>VLOOKUP($A15,DSMYDTU!$A$2:$G$487,5,0)</f>
        <v>#N/A</v>
      </c>
      <c r="F15" s="16" t="e">
        <f>VLOOKUP($A15,DSMYDTU!$A$2:$G$487,6,0)</f>
        <v>#N/A</v>
      </c>
      <c r="G15" s="17" t="e">
        <f>VLOOKUP(B15,'TK MYDTU'!$B$8:$Q$8047,13,0)</f>
        <v>#N/A</v>
      </c>
      <c r="H15" s="17" t="e">
        <f>VLOOKUP(B15,'TK MYDTU'!$B$8:$Q$8047,14,0)</f>
        <v>#N/A</v>
      </c>
      <c r="I15" s="17" t="e">
        <f>VLOOKUP(B15,'TK MYDTU'!$B$8:$Q$8047,15,0)</f>
        <v>#N/A</v>
      </c>
      <c r="J15" s="17" t="e">
        <f>VLOOKUP(B15,'TK MYDTU'!$B$8:$Q$8047,16,0)</f>
        <v>#N/A</v>
      </c>
      <c r="K15" s="17" t="e">
        <f t="shared" si="0"/>
        <v>#N/A</v>
      </c>
      <c r="L15" s="17"/>
      <c r="M15" s="18">
        <f t="shared" si="1"/>
        <v>0</v>
      </c>
      <c r="N15" s="19" t="str">
        <f t="shared" si="2"/>
        <v>Không</v>
      </c>
      <c r="O15" s="19" t="e">
        <f>VLOOKUP($A15,DSMYDTU!$A$2:$G$487,7,0)</f>
        <v>#N/A</v>
      </c>
      <c r="P15" s="107"/>
      <c r="Q15" s="53" t="e">
        <f t="shared" si="3"/>
        <v>#N/A</v>
      </c>
      <c r="R15" s="17" t="e">
        <f>VLOOKUP($B15,'TK MYDTU'!$B$8:$X$5049,18,0)</f>
        <v>#N/A</v>
      </c>
      <c r="S15" s="14" t="s">
        <v>11</v>
      </c>
      <c r="T15" s="14" t="s">
        <v>24</v>
      </c>
      <c r="U15" s="19"/>
      <c r="V15" s="19"/>
    </row>
    <row r="16" spans="1:23" s="21" customFormat="1" ht="13.8">
      <c r="A16" s="14">
        <v>10</v>
      </c>
      <c r="B16" s="15" t="e">
        <f>VLOOKUP($A16,DSMYDTU!$A$2:$E$487,2,0)</f>
        <v>#N/A</v>
      </c>
      <c r="C16" s="51" t="e">
        <f>VLOOKUP($A16,DSMYDTU!$A$2:$G$487,3,0)</f>
        <v>#N/A</v>
      </c>
      <c r="D16" s="52" t="e">
        <f>VLOOKUP($A16,DSMYDTU!$A$2:$G$487,4,0)</f>
        <v>#N/A</v>
      </c>
      <c r="E16" s="15" t="e">
        <f>VLOOKUP($A16,DSMYDTU!$A$2:$G$487,5,0)</f>
        <v>#N/A</v>
      </c>
      <c r="F16" s="16" t="e">
        <f>VLOOKUP($A16,DSMYDTU!$A$2:$G$487,6,0)</f>
        <v>#N/A</v>
      </c>
      <c r="G16" s="17" t="e">
        <f>VLOOKUP(B16,'TK MYDTU'!$B$8:$Q$8047,13,0)</f>
        <v>#N/A</v>
      </c>
      <c r="H16" s="17" t="e">
        <f>VLOOKUP(B16,'TK MYDTU'!$B$8:$Q$8047,14,0)</f>
        <v>#N/A</v>
      </c>
      <c r="I16" s="17" t="e">
        <f>VLOOKUP(B16,'TK MYDTU'!$B$8:$Q$8047,15,0)</f>
        <v>#N/A</v>
      </c>
      <c r="J16" s="17" t="e">
        <f>VLOOKUP(B16,'TK MYDTU'!$B$8:$Q$8047,16,0)</f>
        <v>#N/A</v>
      </c>
      <c r="K16" s="17" t="e">
        <f t="shared" si="0"/>
        <v>#N/A</v>
      </c>
      <c r="L16" s="17"/>
      <c r="M16" s="18">
        <f t="shared" si="1"/>
        <v>0</v>
      </c>
      <c r="N16" s="19" t="str">
        <f t="shared" si="2"/>
        <v>Không</v>
      </c>
      <c r="O16" s="19" t="e">
        <f>VLOOKUP($A16,DSMYDTU!$A$2:$G$487,7,0)</f>
        <v>#N/A</v>
      </c>
      <c r="P16" s="107"/>
      <c r="Q16" s="53" t="e">
        <f t="shared" si="3"/>
        <v>#N/A</v>
      </c>
      <c r="R16" s="17" t="e">
        <f>VLOOKUP($B16,'TK MYDTU'!$B$8:$X$5049,18,0)</f>
        <v>#N/A</v>
      </c>
      <c r="S16" s="14">
        <v>8</v>
      </c>
      <c r="T16" s="14" t="s">
        <v>25</v>
      </c>
      <c r="U16" s="19"/>
      <c r="V16" s="19"/>
    </row>
    <row r="17" spans="1:22" s="21" customFormat="1" ht="13.8">
      <c r="A17" s="14">
        <v>11</v>
      </c>
      <c r="B17" s="15" t="e">
        <f>VLOOKUP($A17,DSMYDTU!$A$2:$E$487,2,0)</f>
        <v>#N/A</v>
      </c>
      <c r="C17" s="51" t="e">
        <f>VLOOKUP($A17,DSMYDTU!$A$2:$G$487,3,0)</f>
        <v>#N/A</v>
      </c>
      <c r="D17" s="52" t="e">
        <f>VLOOKUP($A17,DSMYDTU!$A$2:$G$487,4,0)</f>
        <v>#N/A</v>
      </c>
      <c r="E17" s="15" t="e">
        <f>VLOOKUP($A17,DSMYDTU!$A$2:$G$487,5,0)</f>
        <v>#N/A</v>
      </c>
      <c r="F17" s="16" t="e">
        <f>VLOOKUP($A17,DSMYDTU!$A$2:$G$487,6,0)</f>
        <v>#N/A</v>
      </c>
      <c r="G17" s="17" t="e">
        <f>VLOOKUP(B17,'TK MYDTU'!$B$8:$Q$8047,13,0)</f>
        <v>#N/A</v>
      </c>
      <c r="H17" s="17" t="e">
        <f>VLOOKUP(B17,'TK MYDTU'!$B$8:$Q$8047,14,0)</f>
        <v>#N/A</v>
      </c>
      <c r="I17" s="17" t="e">
        <f>VLOOKUP(B17,'TK MYDTU'!$B$8:$Q$8047,15,0)</f>
        <v>#N/A</v>
      </c>
      <c r="J17" s="17" t="e">
        <f>VLOOKUP(B17,'TK MYDTU'!$B$8:$Q$8047,16,0)</f>
        <v>#N/A</v>
      </c>
      <c r="K17" s="17" t="e">
        <f t="shared" si="0"/>
        <v>#N/A</v>
      </c>
      <c r="L17" s="17"/>
      <c r="M17" s="18">
        <f t="shared" si="1"/>
        <v>0</v>
      </c>
      <c r="N17" s="19" t="str">
        <f t="shared" si="2"/>
        <v>Không</v>
      </c>
      <c r="O17" s="19" t="e">
        <f>VLOOKUP($A17,DSMYDTU!$A$2:$G$487,7,0)</f>
        <v>#N/A</v>
      </c>
      <c r="P17" s="107"/>
      <c r="Q17" s="53" t="e">
        <f t="shared" si="3"/>
        <v>#N/A</v>
      </c>
      <c r="R17" s="17" t="e">
        <f>VLOOKUP($B17,'TK MYDTU'!$B$8:$X$5049,18,0)</f>
        <v>#N/A</v>
      </c>
      <c r="S17" s="14">
        <v>6</v>
      </c>
      <c r="T17" s="14" t="s">
        <v>26</v>
      </c>
      <c r="U17" s="19"/>
      <c r="V17" s="19"/>
    </row>
    <row r="18" spans="1:22" s="21" customFormat="1" ht="13.8">
      <c r="A18" s="14">
        <v>12</v>
      </c>
      <c r="B18" s="15" t="e">
        <f>VLOOKUP($A18,DSMYDTU!$A$2:$E$487,2,0)</f>
        <v>#N/A</v>
      </c>
      <c r="C18" s="51" t="e">
        <f>VLOOKUP($A18,DSMYDTU!$A$2:$G$487,3,0)</f>
        <v>#N/A</v>
      </c>
      <c r="D18" s="52" t="e">
        <f>VLOOKUP($A18,DSMYDTU!$A$2:$G$487,4,0)</f>
        <v>#N/A</v>
      </c>
      <c r="E18" s="15" t="e">
        <f>VLOOKUP($A18,DSMYDTU!$A$2:$G$487,5,0)</f>
        <v>#N/A</v>
      </c>
      <c r="F18" s="16" t="e">
        <f>VLOOKUP($A18,DSMYDTU!$A$2:$G$487,6,0)</f>
        <v>#N/A</v>
      </c>
      <c r="G18" s="17" t="e">
        <f>VLOOKUP(B18,'TK MYDTU'!$B$8:$Q$8047,13,0)</f>
        <v>#N/A</v>
      </c>
      <c r="H18" s="17" t="e">
        <f>VLOOKUP(B18,'TK MYDTU'!$B$8:$Q$8047,14,0)</f>
        <v>#N/A</v>
      </c>
      <c r="I18" s="17" t="e">
        <f>VLOOKUP(B18,'TK MYDTU'!$B$8:$Q$8047,15,0)</f>
        <v>#N/A</v>
      </c>
      <c r="J18" s="17" t="e">
        <f>VLOOKUP(B18,'TK MYDTU'!$B$8:$Q$8047,16,0)</f>
        <v>#N/A</v>
      </c>
      <c r="K18" s="17" t="e">
        <f t="shared" si="0"/>
        <v>#N/A</v>
      </c>
      <c r="L18" s="17"/>
      <c r="M18" s="18">
        <f t="shared" si="1"/>
        <v>0</v>
      </c>
      <c r="N18" s="19" t="str">
        <f t="shared" si="2"/>
        <v>Không</v>
      </c>
      <c r="O18" s="19" t="e">
        <f>VLOOKUP($A18,DSMYDTU!$A$2:$G$487,7,0)</f>
        <v>#N/A</v>
      </c>
      <c r="P18" s="107"/>
      <c r="Q18" s="53" t="e">
        <f t="shared" si="3"/>
        <v>#N/A</v>
      </c>
      <c r="R18" s="17" t="e">
        <f>VLOOKUP($B18,'TK MYDTU'!$B$8:$X$5049,18,0)</f>
        <v>#N/A</v>
      </c>
      <c r="S18" s="14">
        <v>9</v>
      </c>
      <c r="T18" s="14" t="s">
        <v>27</v>
      </c>
      <c r="U18" s="19"/>
      <c r="V18" s="19"/>
    </row>
    <row r="19" spans="1:22" s="21" customFormat="1" ht="13.8">
      <c r="A19" s="14">
        <v>13</v>
      </c>
      <c r="B19" s="15" t="e">
        <f>VLOOKUP($A19,DSMYDTU!$A$2:$E$487,2,0)</f>
        <v>#N/A</v>
      </c>
      <c r="C19" s="51" t="e">
        <f>VLOOKUP($A19,DSMYDTU!$A$2:$G$487,3,0)</f>
        <v>#N/A</v>
      </c>
      <c r="D19" s="52" t="e">
        <f>VLOOKUP($A19,DSMYDTU!$A$2:$G$487,4,0)</f>
        <v>#N/A</v>
      </c>
      <c r="E19" s="15" t="e">
        <f>VLOOKUP($A19,DSMYDTU!$A$2:$G$487,5,0)</f>
        <v>#N/A</v>
      </c>
      <c r="F19" s="16" t="e">
        <f>VLOOKUP($A19,DSMYDTU!$A$2:$G$487,6,0)</f>
        <v>#N/A</v>
      </c>
      <c r="G19" s="17" t="e">
        <f>VLOOKUP(B19,'TK MYDTU'!$B$8:$Q$8047,13,0)</f>
        <v>#N/A</v>
      </c>
      <c r="H19" s="17" t="e">
        <f>VLOOKUP(B19,'TK MYDTU'!$B$8:$Q$8047,14,0)</f>
        <v>#N/A</v>
      </c>
      <c r="I19" s="17" t="e">
        <f>VLOOKUP(B19,'TK MYDTU'!$B$8:$Q$8047,15,0)</f>
        <v>#N/A</v>
      </c>
      <c r="J19" s="17" t="e">
        <f>VLOOKUP(B19,'TK MYDTU'!$B$8:$Q$8047,16,0)</f>
        <v>#N/A</v>
      </c>
      <c r="K19" s="17" t="e">
        <f t="shared" si="0"/>
        <v>#N/A</v>
      </c>
      <c r="L19" s="17"/>
      <c r="M19" s="18">
        <f t="shared" si="1"/>
        <v>0</v>
      </c>
      <c r="N19" s="19" t="str">
        <f t="shared" si="2"/>
        <v>Không</v>
      </c>
      <c r="O19" s="19" t="e">
        <f>VLOOKUP($A19,DSMYDTU!$A$2:$G$487,7,0)</f>
        <v>#N/A</v>
      </c>
      <c r="P19" s="107"/>
      <c r="Q19" s="53" t="e">
        <f t="shared" si="3"/>
        <v>#N/A</v>
      </c>
      <c r="R19" s="17" t="e">
        <f>VLOOKUP($B19,'TK MYDTU'!$B$8:$X$5049,18,0)</f>
        <v>#N/A</v>
      </c>
      <c r="S19" s="14"/>
      <c r="T19" s="14"/>
      <c r="U19" s="19"/>
      <c r="V19" s="19"/>
    </row>
    <row r="20" spans="1:22" s="21" customFormat="1" ht="13.8">
      <c r="A20" s="14">
        <v>14</v>
      </c>
      <c r="B20" s="15" t="e">
        <f>VLOOKUP($A20,DSMYDTU!$A$2:$E$487,2,0)</f>
        <v>#N/A</v>
      </c>
      <c r="C20" s="51" t="e">
        <f>VLOOKUP($A20,DSMYDTU!$A$2:$G$487,3,0)</f>
        <v>#N/A</v>
      </c>
      <c r="D20" s="52" t="e">
        <f>VLOOKUP($A20,DSMYDTU!$A$2:$G$487,4,0)</f>
        <v>#N/A</v>
      </c>
      <c r="E20" s="15" t="e">
        <f>VLOOKUP($A20,DSMYDTU!$A$2:$G$487,5,0)</f>
        <v>#N/A</v>
      </c>
      <c r="F20" s="16" t="e">
        <f>VLOOKUP($A20,DSMYDTU!$A$2:$G$487,6,0)</f>
        <v>#N/A</v>
      </c>
      <c r="G20" s="17" t="e">
        <f>VLOOKUP(B20,'TK MYDTU'!$B$8:$Q$8047,13,0)</f>
        <v>#N/A</v>
      </c>
      <c r="H20" s="17" t="e">
        <f>VLOOKUP(B20,'TK MYDTU'!$B$8:$Q$8047,14,0)</f>
        <v>#N/A</v>
      </c>
      <c r="I20" s="17" t="e">
        <f>VLOOKUP(B20,'TK MYDTU'!$B$8:$Q$8047,15,0)</f>
        <v>#N/A</v>
      </c>
      <c r="J20" s="17" t="e">
        <f>VLOOKUP(B20,'TK MYDTU'!$B$8:$Q$8047,16,0)</f>
        <v>#N/A</v>
      </c>
      <c r="K20" s="17" t="e">
        <f t="shared" si="0"/>
        <v>#N/A</v>
      </c>
      <c r="L20" s="17"/>
      <c r="M20" s="18">
        <f t="shared" si="1"/>
        <v>0</v>
      </c>
      <c r="N20" s="19" t="str">
        <f t="shared" si="2"/>
        <v>Không</v>
      </c>
      <c r="O20" s="19" t="e">
        <f>VLOOKUP($A20,DSMYDTU!$A$2:$G$487,7,0)</f>
        <v>#N/A</v>
      </c>
      <c r="P20" s="107"/>
      <c r="Q20" s="53" t="e">
        <f t="shared" si="3"/>
        <v>#N/A</v>
      </c>
      <c r="R20" s="17" t="e">
        <f>VLOOKUP($B20,'TK MYDTU'!$B$8:$X$5049,18,0)</f>
        <v>#N/A</v>
      </c>
      <c r="S20" s="14" t="s">
        <v>8</v>
      </c>
      <c r="T20" s="14" t="s">
        <v>28</v>
      </c>
      <c r="U20" s="19"/>
      <c r="V20" s="19"/>
    </row>
    <row r="21" spans="1:22" s="21" customFormat="1" ht="13.8">
      <c r="A21" s="14">
        <v>15</v>
      </c>
      <c r="B21" s="15" t="e">
        <f>VLOOKUP($A21,DSMYDTU!$A$2:$E$487,2,0)</f>
        <v>#N/A</v>
      </c>
      <c r="C21" s="51" t="e">
        <f>VLOOKUP($A21,DSMYDTU!$A$2:$G$487,3,0)</f>
        <v>#N/A</v>
      </c>
      <c r="D21" s="52" t="e">
        <f>VLOOKUP($A21,DSMYDTU!$A$2:$G$487,4,0)</f>
        <v>#N/A</v>
      </c>
      <c r="E21" s="15" t="e">
        <f>VLOOKUP($A21,DSMYDTU!$A$2:$G$487,5,0)</f>
        <v>#N/A</v>
      </c>
      <c r="F21" s="16" t="e">
        <f>VLOOKUP($A21,DSMYDTU!$A$2:$G$487,6,0)</f>
        <v>#N/A</v>
      </c>
      <c r="G21" s="17" t="e">
        <f>VLOOKUP(B21,'TK MYDTU'!$B$8:$Q$8047,13,0)</f>
        <v>#N/A</v>
      </c>
      <c r="H21" s="17" t="e">
        <f>VLOOKUP(B21,'TK MYDTU'!$B$8:$Q$8047,14,0)</f>
        <v>#N/A</v>
      </c>
      <c r="I21" s="17" t="e">
        <f>VLOOKUP(B21,'TK MYDTU'!$B$8:$Q$8047,15,0)</f>
        <v>#N/A</v>
      </c>
      <c r="J21" s="17" t="e">
        <f>VLOOKUP(B21,'TK MYDTU'!$B$8:$Q$8047,16,0)</f>
        <v>#N/A</v>
      </c>
      <c r="K21" s="17" t="e">
        <f t="shared" si="0"/>
        <v>#N/A</v>
      </c>
      <c r="L21" s="17"/>
      <c r="M21" s="18">
        <f t="shared" si="1"/>
        <v>0</v>
      </c>
      <c r="N21" s="19" t="str">
        <f t="shared" si="2"/>
        <v>Không</v>
      </c>
      <c r="O21" s="19" t="e">
        <f>VLOOKUP($A21,DSMYDTU!$A$2:$G$487,7,0)</f>
        <v>#N/A</v>
      </c>
      <c r="P21" s="107"/>
      <c r="Q21" s="53" t="e">
        <f t="shared" si="3"/>
        <v>#N/A</v>
      </c>
      <c r="R21" s="17" t="e">
        <f>VLOOKUP($B21,'TK MYDTU'!$B$8:$X$5049,18,0)</f>
        <v>#N/A</v>
      </c>
      <c r="S21" s="14">
        <v>1.1000000000000001</v>
      </c>
      <c r="T21" s="14" t="s">
        <v>29</v>
      </c>
      <c r="U21" s="19"/>
      <c r="V21" s="19"/>
    </row>
    <row r="22" spans="1:22" s="21" customFormat="1" ht="13.8">
      <c r="A22" s="14">
        <v>16</v>
      </c>
      <c r="B22" s="15" t="e">
        <f>VLOOKUP($A22,DSMYDTU!$A$2:$E$487,2,0)</f>
        <v>#N/A</v>
      </c>
      <c r="C22" s="51" t="e">
        <f>VLOOKUP($A22,DSMYDTU!$A$2:$G$487,3,0)</f>
        <v>#N/A</v>
      </c>
      <c r="D22" s="52" t="e">
        <f>VLOOKUP($A22,DSMYDTU!$A$2:$G$487,4,0)</f>
        <v>#N/A</v>
      </c>
      <c r="E22" s="15" t="e">
        <f>VLOOKUP($A22,DSMYDTU!$A$2:$G$487,5,0)</f>
        <v>#N/A</v>
      </c>
      <c r="F22" s="16" t="e">
        <f>VLOOKUP($A22,DSMYDTU!$A$2:$G$487,6,0)</f>
        <v>#N/A</v>
      </c>
      <c r="G22" s="17" t="e">
        <f>VLOOKUP(B22,'TK MYDTU'!$B$8:$Q$8047,13,0)</f>
        <v>#N/A</v>
      </c>
      <c r="H22" s="17" t="e">
        <f>VLOOKUP(B22,'TK MYDTU'!$B$8:$Q$8047,14,0)</f>
        <v>#N/A</v>
      </c>
      <c r="I22" s="17" t="e">
        <f>VLOOKUP(B22,'TK MYDTU'!$B$8:$Q$8047,15,0)</f>
        <v>#N/A</v>
      </c>
      <c r="J22" s="17" t="e">
        <f>VLOOKUP(B22,'TK MYDTU'!$B$8:$Q$8047,16,0)</f>
        <v>#N/A</v>
      </c>
      <c r="K22" s="17" t="e">
        <f t="shared" si="0"/>
        <v>#N/A</v>
      </c>
      <c r="L22" s="17"/>
      <c r="M22" s="18">
        <f t="shared" si="1"/>
        <v>0</v>
      </c>
      <c r="N22" s="19" t="str">
        <f t="shared" si="2"/>
        <v>Không</v>
      </c>
      <c r="O22" s="19" t="e">
        <f>VLOOKUP($A22,DSMYDTU!$A$2:$G$487,7,0)</f>
        <v>#N/A</v>
      </c>
      <c r="P22" s="107"/>
      <c r="Q22" s="53" t="e">
        <f t="shared" si="3"/>
        <v>#N/A</v>
      </c>
      <c r="R22" s="17" t="e">
        <f>VLOOKUP($B22,'TK MYDTU'!$B$8:$X$5049,18,0)</f>
        <v>#N/A</v>
      </c>
      <c r="S22" s="14">
        <v>1.2</v>
      </c>
      <c r="T22" s="14" t="s">
        <v>30</v>
      </c>
      <c r="U22" s="19"/>
      <c r="V22" s="19"/>
    </row>
    <row r="23" spans="1:22" s="21" customFormat="1" ht="13.8">
      <c r="A23" s="14">
        <v>17</v>
      </c>
      <c r="B23" s="15" t="e">
        <f>VLOOKUP($A23,DSMYDTU!$A$2:$E$487,2,0)</f>
        <v>#N/A</v>
      </c>
      <c r="C23" s="51" t="e">
        <f>VLOOKUP($A23,DSMYDTU!$A$2:$G$487,3,0)</f>
        <v>#N/A</v>
      </c>
      <c r="D23" s="52" t="e">
        <f>VLOOKUP($A23,DSMYDTU!$A$2:$G$487,4,0)</f>
        <v>#N/A</v>
      </c>
      <c r="E23" s="15" t="e">
        <f>VLOOKUP($A23,DSMYDTU!$A$2:$G$487,5,0)</f>
        <v>#N/A</v>
      </c>
      <c r="F23" s="16" t="e">
        <f>VLOOKUP($A23,DSMYDTU!$A$2:$G$487,6,0)</f>
        <v>#N/A</v>
      </c>
      <c r="G23" s="17" t="e">
        <f>VLOOKUP(B23,'TK MYDTU'!$B$8:$Q$8047,13,0)</f>
        <v>#N/A</v>
      </c>
      <c r="H23" s="17" t="e">
        <f>VLOOKUP(B23,'TK MYDTU'!$B$8:$Q$8047,14,0)</f>
        <v>#N/A</v>
      </c>
      <c r="I23" s="17" t="e">
        <f>VLOOKUP(B23,'TK MYDTU'!$B$8:$Q$8047,15,0)</f>
        <v>#N/A</v>
      </c>
      <c r="J23" s="17" t="e">
        <f>VLOOKUP(B23,'TK MYDTU'!$B$8:$Q$8047,16,0)</f>
        <v>#N/A</v>
      </c>
      <c r="K23" s="17" t="e">
        <f t="shared" si="0"/>
        <v>#N/A</v>
      </c>
      <c r="L23" s="17"/>
      <c r="M23" s="18">
        <f t="shared" si="1"/>
        <v>0</v>
      </c>
      <c r="N23" s="19" t="str">
        <f t="shared" si="2"/>
        <v>Không</v>
      </c>
      <c r="O23" s="19" t="e">
        <f>VLOOKUP($A23,DSMYDTU!$A$2:$G$487,7,0)</f>
        <v>#N/A</v>
      </c>
      <c r="P23" s="107"/>
      <c r="Q23" s="53" t="e">
        <f t="shared" si="3"/>
        <v>#N/A</v>
      </c>
      <c r="R23" s="17" t="e">
        <f>VLOOKUP($B23,'TK MYDTU'!$B$8:$X$5049,18,0)</f>
        <v>#N/A</v>
      </c>
      <c r="S23" s="14">
        <v>1.3</v>
      </c>
      <c r="T23" s="14" t="s">
        <v>31</v>
      </c>
      <c r="U23" s="19"/>
      <c r="V23" s="19"/>
    </row>
    <row r="24" spans="1:22" s="21" customFormat="1" ht="13.8">
      <c r="A24" s="14">
        <v>18</v>
      </c>
      <c r="B24" s="15" t="e">
        <f>VLOOKUP($A24,DSMYDTU!$A$2:$E$487,2,0)</f>
        <v>#N/A</v>
      </c>
      <c r="C24" s="51" t="e">
        <f>VLOOKUP($A24,DSMYDTU!$A$2:$G$487,3,0)</f>
        <v>#N/A</v>
      </c>
      <c r="D24" s="52" t="e">
        <f>VLOOKUP($A24,DSMYDTU!$A$2:$G$487,4,0)</f>
        <v>#N/A</v>
      </c>
      <c r="E24" s="15" t="e">
        <f>VLOOKUP($A24,DSMYDTU!$A$2:$G$487,5,0)</f>
        <v>#N/A</v>
      </c>
      <c r="F24" s="16" t="e">
        <f>VLOOKUP($A24,DSMYDTU!$A$2:$G$487,6,0)</f>
        <v>#N/A</v>
      </c>
      <c r="G24" s="17" t="e">
        <f>VLOOKUP(B24,'TK MYDTU'!$B$8:$Q$8047,13,0)</f>
        <v>#N/A</v>
      </c>
      <c r="H24" s="17" t="e">
        <f>VLOOKUP(B24,'TK MYDTU'!$B$8:$Q$8047,14,0)</f>
        <v>#N/A</v>
      </c>
      <c r="I24" s="17" t="e">
        <f>VLOOKUP(B24,'TK MYDTU'!$B$8:$Q$8047,15,0)</f>
        <v>#N/A</v>
      </c>
      <c r="J24" s="17" t="e">
        <f>VLOOKUP(B24,'TK MYDTU'!$B$8:$Q$8047,16,0)</f>
        <v>#N/A</v>
      </c>
      <c r="K24" s="17" t="e">
        <f t="shared" si="0"/>
        <v>#N/A</v>
      </c>
      <c r="L24" s="17"/>
      <c r="M24" s="18">
        <f t="shared" si="1"/>
        <v>0</v>
      </c>
      <c r="N24" s="19" t="str">
        <f t="shared" si="2"/>
        <v>Không</v>
      </c>
      <c r="O24" s="19" t="e">
        <f>VLOOKUP($A24,DSMYDTU!$A$2:$G$487,7,0)</f>
        <v>#N/A</v>
      </c>
      <c r="P24" s="107"/>
      <c r="Q24" s="53" t="e">
        <f t="shared" si="3"/>
        <v>#N/A</v>
      </c>
      <c r="R24" s="17" t="e">
        <f>VLOOKUP($B24,'TK MYDTU'!$B$8:$X$5049,18,0)</f>
        <v>#N/A</v>
      </c>
      <c r="S24" s="14">
        <v>1.5</v>
      </c>
      <c r="T24" s="14" t="s">
        <v>32</v>
      </c>
      <c r="U24" s="19"/>
      <c r="V24" s="19"/>
    </row>
    <row r="25" spans="1:22" s="21" customFormat="1" ht="13.8">
      <c r="A25" s="14">
        <v>19</v>
      </c>
      <c r="B25" s="15" t="e">
        <f>VLOOKUP($A25,DSMYDTU!$A$2:$E$487,2,0)</f>
        <v>#N/A</v>
      </c>
      <c r="C25" s="51" t="e">
        <f>VLOOKUP($A25,DSMYDTU!$A$2:$G$487,3,0)</f>
        <v>#N/A</v>
      </c>
      <c r="D25" s="52" t="e">
        <f>VLOOKUP($A25,DSMYDTU!$A$2:$G$487,4,0)</f>
        <v>#N/A</v>
      </c>
      <c r="E25" s="15" t="e">
        <f>VLOOKUP($A25,DSMYDTU!$A$2:$G$487,5,0)</f>
        <v>#N/A</v>
      </c>
      <c r="F25" s="16" t="e">
        <f>VLOOKUP($A25,DSMYDTU!$A$2:$G$487,6,0)</f>
        <v>#N/A</v>
      </c>
      <c r="G25" s="17" t="e">
        <f>VLOOKUP(B25,'TK MYDTU'!$B$8:$Q$8047,13,0)</f>
        <v>#N/A</v>
      </c>
      <c r="H25" s="17" t="e">
        <f>VLOOKUP(B25,'TK MYDTU'!$B$8:$Q$8047,14,0)</f>
        <v>#N/A</v>
      </c>
      <c r="I25" s="17" t="e">
        <f>VLOOKUP(B25,'TK MYDTU'!$B$8:$Q$8047,15,0)</f>
        <v>#N/A</v>
      </c>
      <c r="J25" s="17" t="e">
        <f>VLOOKUP(B25,'TK MYDTU'!$B$8:$Q$8047,16,0)</f>
        <v>#N/A</v>
      </c>
      <c r="K25" s="17" t="e">
        <f t="shared" si="0"/>
        <v>#N/A</v>
      </c>
      <c r="L25" s="17"/>
      <c r="M25" s="18">
        <f t="shared" si="1"/>
        <v>0</v>
      </c>
      <c r="N25" s="19" t="str">
        <f t="shared" si="2"/>
        <v>Không</v>
      </c>
      <c r="O25" s="19" t="e">
        <f>VLOOKUP($A25,DSMYDTU!$A$2:$G$487,7,0)</f>
        <v>#N/A</v>
      </c>
      <c r="P25" s="20"/>
      <c r="Q25" s="53" t="e">
        <f t="shared" si="3"/>
        <v>#N/A</v>
      </c>
      <c r="R25" s="17" t="e">
        <f>VLOOKUP($B25,'TK MYDTU'!$B$8:$X$5049,18,0)</f>
        <v>#N/A</v>
      </c>
      <c r="S25" s="14">
        <v>1.6</v>
      </c>
      <c r="T25" s="14" t="s">
        <v>33</v>
      </c>
      <c r="U25" s="19"/>
      <c r="V25" s="19"/>
    </row>
    <row r="26" spans="1:22" s="21" customFormat="1" ht="13.8">
      <c r="A26" s="14">
        <v>20</v>
      </c>
      <c r="B26" s="15" t="e">
        <f>VLOOKUP($A26,DSMYDTU!$A$2:$E$487,2,0)</f>
        <v>#N/A</v>
      </c>
      <c r="C26" s="51" t="e">
        <f>VLOOKUP($A26,DSMYDTU!$A$2:$G$487,3,0)</f>
        <v>#N/A</v>
      </c>
      <c r="D26" s="52" t="e">
        <f>VLOOKUP($A26,DSMYDTU!$A$2:$G$487,4,0)</f>
        <v>#N/A</v>
      </c>
      <c r="E26" s="15" t="e">
        <f>VLOOKUP($A26,DSMYDTU!$A$2:$G$487,5,0)</f>
        <v>#N/A</v>
      </c>
      <c r="F26" s="16" t="e">
        <f>VLOOKUP($A26,DSMYDTU!$A$2:$G$487,6,0)</f>
        <v>#N/A</v>
      </c>
      <c r="G26" s="17" t="e">
        <f>VLOOKUP(B26,'TK MYDTU'!$B$8:$Q$8047,13,0)</f>
        <v>#N/A</v>
      </c>
      <c r="H26" s="17" t="e">
        <f>VLOOKUP(B26,'TK MYDTU'!$B$8:$Q$8047,14,0)</f>
        <v>#N/A</v>
      </c>
      <c r="I26" s="17" t="e">
        <f>VLOOKUP(B26,'TK MYDTU'!$B$8:$Q$8047,15,0)</f>
        <v>#N/A</v>
      </c>
      <c r="J26" s="17" t="e">
        <f>VLOOKUP(B26,'TK MYDTU'!$B$8:$Q$8047,16,0)</f>
        <v>#N/A</v>
      </c>
      <c r="K26" s="17" t="e">
        <f t="shared" si="0"/>
        <v>#N/A</v>
      </c>
      <c r="L26" s="17"/>
      <c r="M26" s="18">
        <f t="shared" si="1"/>
        <v>0</v>
      </c>
      <c r="N26" s="19" t="str">
        <f t="shared" si="2"/>
        <v>Không</v>
      </c>
      <c r="O26" s="19" t="e">
        <f>VLOOKUP($A26,DSMYDTU!$A$2:$G$487,7,0)</f>
        <v>#N/A</v>
      </c>
      <c r="P26" s="20"/>
      <c r="Q26" s="53" t="e">
        <f t="shared" si="3"/>
        <v>#N/A</v>
      </c>
      <c r="R26" s="17" t="e">
        <f>VLOOKUP($B26,'TK MYDTU'!$B$8:$X$5049,18,0)</f>
        <v>#N/A</v>
      </c>
      <c r="S26" s="14">
        <v>1.7</v>
      </c>
      <c r="T26" s="14" t="s">
        <v>34</v>
      </c>
      <c r="U26" s="19"/>
      <c r="V26" s="19"/>
    </row>
    <row r="27" spans="1:22" s="21" customFormat="1" ht="13.8">
      <c r="A27" s="14">
        <v>21</v>
      </c>
      <c r="B27" s="15" t="e">
        <f>VLOOKUP($A27,DSMYDTU!$A$2:$E$487,2,0)</f>
        <v>#N/A</v>
      </c>
      <c r="C27" s="51" t="e">
        <f>VLOOKUP($A27,DSMYDTU!$A$2:$G$487,3,0)</f>
        <v>#N/A</v>
      </c>
      <c r="D27" s="52" t="e">
        <f>VLOOKUP($A27,DSMYDTU!$A$2:$G$487,4,0)</f>
        <v>#N/A</v>
      </c>
      <c r="E27" s="15" t="e">
        <f>VLOOKUP($A27,DSMYDTU!$A$2:$G$487,5,0)</f>
        <v>#N/A</v>
      </c>
      <c r="F27" s="16" t="e">
        <f>VLOOKUP($A27,DSMYDTU!$A$2:$G$487,6,0)</f>
        <v>#N/A</v>
      </c>
      <c r="G27" s="17" t="e">
        <f>VLOOKUP(B27,'TK MYDTU'!$B$8:$Q$8047,13,0)</f>
        <v>#N/A</v>
      </c>
      <c r="H27" s="17" t="e">
        <f>VLOOKUP(B27,'TK MYDTU'!$B$8:$Q$8047,14,0)</f>
        <v>#N/A</v>
      </c>
      <c r="I27" s="17" t="e">
        <f>VLOOKUP(B27,'TK MYDTU'!$B$8:$Q$8047,15,0)</f>
        <v>#N/A</v>
      </c>
      <c r="J27" s="17" t="e">
        <f>VLOOKUP(B27,'TK MYDTU'!$B$8:$Q$8047,16,0)</f>
        <v>#N/A</v>
      </c>
      <c r="K27" s="17" t="e">
        <f t="shared" si="0"/>
        <v>#N/A</v>
      </c>
      <c r="L27" s="17"/>
      <c r="M27" s="18">
        <f t="shared" si="1"/>
        <v>0</v>
      </c>
      <c r="N27" s="19" t="str">
        <f t="shared" si="2"/>
        <v>Không</v>
      </c>
      <c r="O27" s="19" t="e">
        <f>VLOOKUP($A27,DSMYDTU!$A$2:$G$487,7,0)</f>
        <v>#N/A</v>
      </c>
      <c r="P27" s="20"/>
      <c r="Q27" s="53" t="e">
        <f t="shared" si="3"/>
        <v>#N/A</v>
      </c>
      <c r="R27" s="17" t="e">
        <f>VLOOKUP($B27,'TK MYDTU'!$B$8:$X$5049,18,0)</f>
        <v>#N/A</v>
      </c>
      <c r="S27" s="14">
        <v>1.8</v>
      </c>
      <c r="T27" s="14" t="s">
        <v>35</v>
      </c>
      <c r="U27" s="19"/>
      <c r="V27" s="19"/>
    </row>
    <row r="28" spans="1:22" s="21" customFormat="1" ht="13.8">
      <c r="A28" s="14">
        <v>22</v>
      </c>
      <c r="B28" s="15" t="e">
        <f>VLOOKUP($A28,DSMYDTU!$A$2:$E$487,2,0)</f>
        <v>#N/A</v>
      </c>
      <c r="C28" s="51" t="e">
        <f>VLOOKUP($A28,DSMYDTU!$A$2:$G$487,3,0)</f>
        <v>#N/A</v>
      </c>
      <c r="D28" s="52" t="e">
        <f>VLOOKUP($A28,DSMYDTU!$A$2:$G$487,4,0)</f>
        <v>#N/A</v>
      </c>
      <c r="E28" s="15" t="e">
        <f>VLOOKUP($A28,DSMYDTU!$A$2:$G$487,5,0)</f>
        <v>#N/A</v>
      </c>
      <c r="F28" s="16" t="e">
        <f>VLOOKUP($A28,DSMYDTU!$A$2:$G$487,6,0)</f>
        <v>#N/A</v>
      </c>
      <c r="G28" s="17" t="e">
        <f>VLOOKUP(B28,'TK MYDTU'!$B$8:$Q$8047,13,0)</f>
        <v>#N/A</v>
      </c>
      <c r="H28" s="17" t="e">
        <f>VLOOKUP(B28,'TK MYDTU'!$B$8:$Q$8047,14,0)</f>
        <v>#N/A</v>
      </c>
      <c r="I28" s="17" t="e">
        <f>VLOOKUP(B28,'TK MYDTU'!$B$8:$Q$8047,15,0)</f>
        <v>#N/A</v>
      </c>
      <c r="J28" s="17" t="e">
        <f>VLOOKUP(B28,'TK MYDTU'!$B$8:$Q$8047,16,0)</f>
        <v>#N/A</v>
      </c>
      <c r="K28" s="17" t="e">
        <f t="shared" si="0"/>
        <v>#N/A</v>
      </c>
      <c r="L28" s="17"/>
      <c r="M28" s="18">
        <f t="shared" si="1"/>
        <v>0</v>
      </c>
      <c r="N28" s="19" t="str">
        <f t="shared" si="2"/>
        <v>Không</v>
      </c>
      <c r="O28" s="19" t="e">
        <f>VLOOKUP($A28,DSMYDTU!$A$2:$G$487,7,0)</f>
        <v>#N/A</v>
      </c>
      <c r="P28" s="20"/>
      <c r="Q28" s="53" t="e">
        <f t="shared" si="3"/>
        <v>#N/A</v>
      </c>
      <c r="R28" s="17" t="e">
        <f>VLOOKUP($B28,'TK MYDTU'!$B$8:$X$5049,18,0)</f>
        <v>#N/A</v>
      </c>
      <c r="S28" s="14">
        <v>1.9</v>
      </c>
      <c r="T28" s="14" t="s">
        <v>36</v>
      </c>
      <c r="U28" s="19"/>
      <c r="V28" s="19"/>
    </row>
    <row r="29" spans="1:22" s="21" customFormat="1" ht="13.8">
      <c r="A29" s="14">
        <v>23</v>
      </c>
      <c r="B29" s="15" t="e">
        <f>VLOOKUP($A29,DSMYDTU!$A$2:$E$487,2,0)</f>
        <v>#N/A</v>
      </c>
      <c r="C29" s="51" t="e">
        <f>VLOOKUP($A29,DSMYDTU!$A$2:$G$487,3,0)</f>
        <v>#N/A</v>
      </c>
      <c r="D29" s="52" t="e">
        <f>VLOOKUP($A29,DSMYDTU!$A$2:$G$487,4,0)</f>
        <v>#N/A</v>
      </c>
      <c r="E29" s="15" t="e">
        <f>VLOOKUP($A29,DSMYDTU!$A$2:$G$487,5,0)</f>
        <v>#N/A</v>
      </c>
      <c r="F29" s="16" t="e">
        <f>VLOOKUP($A29,DSMYDTU!$A$2:$G$487,6,0)</f>
        <v>#N/A</v>
      </c>
      <c r="G29" s="17" t="e">
        <f>VLOOKUP(B29,'TK MYDTU'!$B$8:$Q$8047,13,0)</f>
        <v>#N/A</v>
      </c>
      <c r="H29" s="17" t="e">
        <f>VLOOKUP(B29,'TK MYDTU'!$B$8:$Q$8047,14,0)</f>
        <v>#N/A</v>
      </c>
      <c r="I29" s="17" t="e">
        <f>VLOOKUP(B29,'TK MYDTU'!$B$8:$Q$8047,15,0)</f>
        <v>#N/A</v>
      </c>
      <c r="J29" s="17" t="e">
        <f>VLOOKUP(B29,'TK MYDTU'!$B$8:$Q$8047,16,0)</f>
        <v>#N/A</v>
      </c>
      <c r="K29" s="17" t="e">
        <f t="shared" si="0"/>
        <v>#N/A</v>
      </c>
      <c r="L29" s="17"/>
      <c r="M29" s="18">
        <f t="shared" si="1"/>
        <v>0</v>
      </c>
      <c r="N29" s="19" t="str">
        <f t="shared" si="2"/>
        <v>Không</v>
      </c>
      <c r="O29" s="19" t="e">
        <f>VLOOKUP($A29,DSMYDTU!$A$2:$G$487,7,0)</f>
        <v>#N/A</v>
      </c>
      <c r="P29" s="20"/>
      <c r="Q29" s="53" t="e">
        <f t="shared" si="3"/>
        <v>#N/A</v>
      </c>
      <c r="R29" s="17" t="e">
        <f>VLOOKUP($B29,'TK MYDTU'!$B$8:$X$5049,18,0)</f>
        <v>#N/A</v>
      </c>
      <c r="S29" s="14">
        <v>2.1</v>
      </c>
      <c r="T29" s="14" t="s">
        <v>37</v>
      </c>
      <c r="U29" s="19"/>
      <c r="V29" s="19"/>
    </row>
    <row r="30" spans="1:22" s="21" customFormat="1" ht="13.8">
      <c r="A30" s="14">
        <v>24</v>
      </c>
      <c r="B30" s="15" t="e">
        <f>VLOOKUP($A30,DSMYDTU!$A$2:$E$487,2,0)</f>
        <v>#N/A</v>
      </c>
      <c r="C30" s="51" t="e">
        <f>VLOOKUP($A30,DSMYDTU!$A$2:$G$487,3,0)</f>
        <v>#N/A</v>
      </c>
      <c r="D30" s="52" t="e">
        <f>VLOOKUP($A30,DSMYDTU!$A$2:$G$487,4,0)</f>
        <v>#N/A</v>
      </c>
      <c r="E30" s="15" t="e">
        <f>VLOOKUP($A30,DSMYDTU!$A$2:$G$487,5,0)</f>
        <v>#N/A</v>
      </c>
      <c r="F30" s="16" t="e">
        <f>VLOOKUP($A30,DSMYDTU!$A$2:$G$487,6,0)</f>
        <v>#N/A</v>
      </c>
      <c r="G30" s="17" t="e">
        <f>VLOOKUP(B30,'TK MYDTU'!$B$8:$Q$8047,13,0)</f>
        <v>#N/A</v>
      </c>
      <c r="H30" s="17" t="e">
        <f>VLOOKUP(B30,'TK MYDTU'!$B$8:$Q$8047,14,0)</f>
        <v>#N/A</v>
      </c>
      <c r="I30" s="17" t="e">
        <f>VLOOKUP(B30,'TK MYDTU'!$B$8:$Q$8047,15,0)</f>
        <v>#N/A</v>
      </c>
      <c r="J30" s="17" t="e">
        <f>VLOOKUP(B30,'TK MYDTU'!$B$8:$Q$8047,16,0)</f>
        <v>#N/A</v>
      </c>
      <c r="K30" s="17" t="e">
        <f t="shared" si="0"/>
        <v>#N/A</v>
      </c>
      <c r="L30" s="17"/>
      <c r="M30" s="18">
        <f t="shared" si="1"/>
        <v>0</v>
      </c>
      <c r="N30" s="19" t="str">
        <f t="shared" si="2"/>
        <v>Không</v>
      </c>
      <c r="O30" s="19" t="e">
        <f>VLOOKUP($A30,DSMYDTU!$A$2:$G$487,7,0)</f>
        <v>#N/A</v>
      </c>
      <c r="P30" s="20"/>
      <c r="Q30" s="53" t="e">
        <f t="shared" si="3"/>
        <v>#N/A</v>
      </c>
      <c r="R30" s="17" t="e">
        <f>VLOOKUP($B30,'TK MYDTU'!$B$8:$X$5049,18,0)</f>
        <v>#N/A</v>
      </c>
      <c r="S30" s="14">
        <v>2.2000000000000002</v>
      </c>
      <c r="T30" s="14" t="s">
        <v>38</v>
      </c>
      <c r="U30" s="19"/>
      <c r="V30" s="19"/>
    </row>
    <row r="31" spans="1:22" s="21" customFormat="1" ht="13.8">
      <c r="A31" s="14">
        <v>25</v>
      </c>
      <c r="B31" s="15" t="e">
        <f>VLOOKUP($A31,DSMYDTU!$A$2:$E$487,2,0)</f>
        <v>#N/A</v>
      </c>
      <c r="C31" s="51" t="e">
        <f>VLOOKUP($A31,DSMYDTU!$A$2:$G$487,3,0)</f>
        <v>#N/A</v>
      </c>
      <c r="D31" s="52" t="e">
        <f>VLOOKUP($A31,DSMYDTU!$A$2:$G$487,4,0)</f>
        <v>#N/A</v>
      </c>
      <c r="E31" s="15" t="e">
        <f>VLOOKUP($A31,DSMYDTU!$A$2:$G$487,5,0)</f>
        <v>#N/A</v>
      </c>
      <c r="F31" s="16" t="e">
        <f>VLOOKUP($A31,DSMYDTU!$A$2:$G$487,6,0)</f>
        <v>#N/A</v>
      </c>
      <c r="G31" s="17" t="e">
        <f>VLOOKUP(B31,'TK MYDTU'!$B$8:$Q$8047,13,0)</f>
        <v>#N/A</v>
      </c>
      <c r="H31" s="17" t="e">
        <f>VLOOKUP(B31,'TK MYDTU'!$B$8:$Q$8047,14,0)</f>
        <v>#N/A</v>
      </c>
      <c r="I31" s="17" t="e">
        <f>VLOOKUP(B31,'TK MYDTU'!$B$8:$Q$8047,15,0)</f>
        <v>#N/A</v>
      </c>
      <c r="J31" s="17" t="e">
        <f>VLOOKUP(B31,'TK MYDTU'!$B$8:$Q$8047,16,0)</f>
        <v>#N/A</v>
      </c>
      <c r="K31" s="17" t="e">
        <f t="shared" si="0"/>
        <v>#N/A</v>
      </c>
      <c r="L31" s="17"/>
      <c r="M31" s="18">
        <f t="shared" si="1"/>
        <v>0</v>
      </c>
      <c r="N31" s="19" t="str">
        <f t="shared" si="2"/>
        <v>Không</v>
      </c>
      <c r="O31" s="19" t="e">
        <f>VLOOKUP($A31,DSMYDTU!$A$2:$G$487,7,0)</f>
        <v>#N/A</v>
      </c>
      <c r="P31" s="20"/>
      <c r="Q31" s="53" t="e">
        <f t="shared" si="3"/>
        <v>#N/A</v>
      </c>
      <c r="R31" s="17" t="e">
        <f>VLOOKUP($B31,'TK MYDTU'!$B$8:$X$5049,18,0)</f>
        <v>#N/A</v>
      </c>
      <c r="S31" s="14">
        <v>2.2999999999999998</v>
      </c>
      <c r="T31" s="14" t="s">
        <v>39</v>
      </c>
      <c r="U31" s="19"/>
      <c r="V31" s="19"/>
    </row>
    <row r="32" spans="1:22" s="21" customFormat="1" ht="13.8">
      <c r="A32" s="14">
        <v>26</v>
      </c>
      <c r="B32" s="15" t="e">
        <f>VLOOKUP($A32,DSMYDTU!$A$2:$E$487,2,0)</f>
        <v>#N/A</v>
      </c>
      <c r="C32" s="51" t="e">
        <f>VLOOKUP($A32,DSMYDTU!$A$2:$G$487,3,0)</f>
        <v>#N/A</v>
      </c>
      <c r="D32" s="52" t="e">
        <f>VLOOKUP($A32,DSMYDTU!$A$2:$G$487,4,0)</f>
        <v>#N/A</v>
      </c>
      <c r="E32" s="15" t="e">
        <f>VLOOKUP($A32,DSMYDTU!$A$2:$G$487,5,0)</f>
        <v>#N/A</v>
      </c>
      <c r="F32" s="16" t="e">
        <f>VLOOKUP($A32,DSMYDTU!$A$2:$G$487,6,0)</f>
        <v>#N/A</v>
      </c>
      <c r="G32" s="17" t="e">
        <f>VLOOKUP(B32,'TK MYDTU'!$B$8:$Q$8047,13,0)</f>
        <v>#N/A</v>
      </c>
      <c r="H32" s="17" t="e">
        <f>VLOOKUP(B32,'TK MYDTU'!$B$8:$Q$8047,14,0)</f>
        <v>#N/A</v>
      </c>
      <c r="I32" s="17" t="e">
        <f>VLOOKUP(B32,'TK MYDTU'!$B$8:$Q$8047,15,0)</f>
        <v>#N/A</v>
      </c>
      <c r="J32" s="17" t="e">
        <f>VLOOKUP(B32,'TK MYDTU'!$B$8:$Q$8047,16,0)</f>
        <v>#N/A</v>
      </c>
      <c r="K32" s="17" t="e">
        <f t="shared" si="0"/>
        <v>#N/A</v>
      </c>
      <c r="L32" s="17"/>
      <c r="M32" s="18">
        <f t="shared" si="1"/>
        <v>0</v>
      </c>
      <c r="N32" s="19" t="str">
        <f t="shared" si="2"/>
        <v>Không</v>
      </c>
      <c r="O32" s="19" t="e">
        <f>VLOOKUP($A32,DSMYDTU!$A$2:$G$487,7,0)</f>
        <v>#N/A</v>
      </c>
      <c r="P32" s="20"/>
      <c r="Q32" s="53" t="e">
        <f t="shared" si="3"/>
        <v>#N/A</v>
      </c>
      <c r="R32" s="17" t="e">
        <f>VLOOKUP($B32,'TK MYDTU'!$B$8:$X$5049,18,0)</f>
        <v>#N/A</v>
      </c>
      <c r="S32" s="14">
        <v>2.4</v>
      </c>
      <c r="T32" s="14" t="s">
        <v>40</v>
      </c>
      <c r="U32" s="19"/>
      <c r="V32" s="19"/>
    </row>
    <row r="33" spans="1:22" s="21" customFormat="1" ht="13.8">
      <c r="A33" s="14">
        <v>27</v>
      </c>
      <c r="B33" s="15" t="e">
        <f>VLOOKUP($A33,DSMYDTU!$A$2:$E$487,2,0)</f>
        <v>#N/A</v>
      </c>
      <c r="C33" s="51" t="e">
        <f>VLOOKUP($A33,DSMYDTU!$A$2:$G$487,3,0)</f>
        <v>#N/A</v>
      </c>
      <c r="D33" s="52" t="e">
        <f>VLOOKUP($A33,DSMYDTU!$A$2:$G$487,4,0)</f>
        <v>#N/A</v>
      </c>
      <c r="E33" s="15" t="e">
        <f>VLOOKUP($A33,DSMYDTU!$A$2:$G$487,5,0)</f>
        <v>#N/A</v>
      </c>
      <c r="F33" s="16" t="e">
        <f>VLOOKUP($A33,DSMYDTU!$A$2:$G$487,6,0)</f>
        <v>#N/A</v>
      </c>
      <c r="G33" s="17" t="e">
        <f>VLOOKUP(B33,'TK MYDTU'!$B$8:$Q$8047,13,0)</f>
        <v>#N/A</v>
      </c>
      <c r="H33" s="17" t="e">
        <f>VLOOKUP(B33,'TK MYDTU'!$B$8:$Q$8047,14,0)</f>
        <v>#N/A</v>
      </c>
      <c r="I33" s="17" t="e">
        <f>VLOOKUP(B33,'TK MYDTU'!$B$8:$Q$8047,15,0)</f>
        <v>#N/A</v>
      </c>
      <c r="J33" s="17" t="e">
        <f>VLOOKUP(B33,'TK MYDTU'!$B$8:$Q$8047,16,0)</f>
        <v>#N/A</v>
      </c>
      <c r="K33" s="17" t="e">
        <f t="shared" si="0"/>
        <v>#N/A</v>
      </c>
      <c r="L33" s="17"/>
      <c r="M33" s="18">
        <f t="shared" si="1"/>
        <v>0</v>
      </c>
      <c r="N33" s="19" t="str">
        <f t="shared" si="2"/>
        <v>Không</v>
      </c>
      <c r="O33" s="19" t="e">
        <f>VLOOKUP($A33,DSMYDTU!$A$2:$G$487,7,0)</f>
        <v>#N/A</v>
      </c>
      <c r="P33" s="20"/>
      <c r="Q33" s="53" t="e">
        <f t="shared" si="3"/>
        <v>#N/A</v>
      </c>
      <c r="R33" s="17" t="e">
        <f>VLOOKUP($B33,'TK MYDTU'!$B$8:$X$5049,18,0)</f>
        <v>#N/A</v>
      </c>
      <c r="S33" s="14">
        <v>2.5</v>
      </c>
      <c r="T33" s="14" t="s">
        <v>41</v>
      </c>
      <c r="U33" s="19"/>
      <c r="V33" s="19"/>
    </row>
    <row r="34" spans="1:22" s="21" customFormat="1" ht="13.8">
      <c r="A34" s="14">
        <v>28</v>
      </c>
      <c r="B34" s="15" t="e">
        <f>VLOOKUP($A34,DSMYDTU!$A$2:$E$487,2,0)</f>
        <v>#N/A</v>
      </c>
      <c r="C34" s="51" t="e">
        <f>VLOOKUP($A34,DSMYDTU!$A$2:$G$487,3,0)</f>
        <v>#N/A</v>
      </c>
      <c r="D34" s="52" t="e">
        <f>VLOOKUP($A34,DSMYDTU!$A$2:$G$487,4,0)</f>
        <v>#N/A</v>
      </c>
      <c r="E34" s="15" t="e">
        <f>VLOOKUP($A34,DSMYDTU!$A$2:$G$487,5,0)</f>
        <v>#N/A</v>
      </c>
      <c r="F34" s="16" t="e">
        <f>VLOOKUP($A34,DSMYDTU!$A$2:$G$487,6,0)</f>
        <v>#N/A</v>
      </c>
      <c r="G34" s="17" t="e">
        <f>VLOOKUP(B34,'TK MYDTU'!$B$8:$Q$8047,13,0)</f>
        <v>#N/A</v>
      </c>
      <c r="H34" s="17" t="e">
        <f>VLOOKUP(B34,'TK MYDTU'!$B$8:$Q$8047,14,0)</f>
        <v>#N/A</v>
      </c>
      <c r="I34" s="17" t="e">
        <f>VLOOKUP(B34,'TK MYDTU'!$B$8:$Q$8047,15,0)</f>
        <v>#N/A</v>
      </c>
      <c r="J34" s="17" t="e">
        <f>VLOOKUP(B34,'TK MYDTU'!$B$8:$Q$8047,16,0)</f>
        <v>#N/A</v>
      </c>
      <c r="K34" s="17" t="e">
        <f t="shared" si="0"/>
        <v>#N/A</v>
      </c>
      <c r="L34" s="17"/>
      <c r="M34" s="18">
        <f t="shared" si="1"/>
        <v>0</v>
      </c>
      <c r="N34" s="19" t="str">
        <f t="shared" si="2"/>
        <v>Không</v>
      </c>
      <c r="O34" s="19" t="e">
        <f>VLOOKUP($A34,DSMYDTU!$A$2:$G$487,7,0)</f>
        <v>#N/A</v>
      </c>
      <c r="P34" s="20"/>
      <c r="Q34" s="53" t="e">
        <f t="shared" si="3"/>
        <v>#N/A</v>
      </c>
      <c r="R34" s="17" t="e">
        <f>VLOOKUP($B34,'TK MYDTU'!$B$8:$X$5049,18,0)</f>
        <v>#N/A</v>
      </c>
      <c r="S34" s="14">
        <v>2.6</v>
      </c>
      <c r="T34" s="14" t="s">
        <v>42</v>
      </c>
      <c r="U34" s="19"/>
      <c r="V34" s="19"/>
    </row>
    <row r="35" spans="1:22" s="21" customFormat="1" ht="13.8">
      <c r="A35" s="14">
        <v>29</v>
      </c>
      <c r="B35" s="15" t="e">
        <f>VLOOKUP($A35,DSMYDTU!$A$2:$E$487,2,0)</f>
        <v>#N/A</v>
      </c>
      <c r="C35" s="51" t="e">
        <f>VLOOKUP($A35,DSMYDTU!$A$2:$G$487,3,0)</f>
        <v>#N/A</v>
      </c>
      <c r="D35" s="52" t="e">
        <f>VLOOKUP($A35,DSMYDTU!$A$2:$G$487,4,0)</f>
        <v>#N/A</v>
      </c>
      <c r="E35" s="15" t="e">
        <f>VLOOKUP($A35,DSMYDTU!$A$2:$G$487,5,0)</f>
        <v>#N/A</v>
      </c>
      <c r="F35" s="16" t="e">
        <f>VLOOKUP($A35,DSMYDTU!$A$2:$G$487,6,0)</f>
        <v>#N/A</v>
      </c>
      <c r="G35" s="17" t="e">
        <f>VLOOKUP(B35,'TK MYDTU'!$B$8:$Q$8047,13,0)</f>
        <v>#N/A</v>
      </c>
      <c r="H35" s="17" t="e">
        <f>VLOOKUP(B35,'TK MYDTU'!$B$8:$Q$8047,14,0)</f>
        <v>#N/A</v>
      </c>
      <c r="I35" s="17" t="e">
        <f>VLOOKUP(B35,'TK MYDTU'!$B$8:$Q$8047,15,0)</f>
        <v>#N/A</v>
      </c>
      <c r="J35" s="17" t="e">
        <f>VLOOKUP(B35,'TK MYDTU'!$B$8:$Q$8047,16,0)</f>
        <v>#N/A</v>
      </c>
      <c r="K35" s="17" t="e">
        <f t="shared" si="0"/>
        <v>#N/A</v>
      </c>
      <c r="L35" s="17"/>
      <c r="M35" s="18">
        <f t="shared" si="1"/>
        <v>0</v>
      </c>
      <c r="N35" s="19" t="str">
        <f t="shared" si="2"/>
        <v>Không</v>
      </c>
      <c r="O35" s="19" t="e">
        <f>VLOOKUP($A35,DSMYDTU!$A$2:$G$487,7,0)</f>
        <v>#N/A</v>
      </c>
      <c r="P35" s="20"/>
      <c r="Q35" s="53" t="e">
        <f t="shared" si="3"/>
        <v>#N/A</v>
      </c>
      <c r="R35" s="17" t="e">
        <f>VLOOKUP($B35,'TK MYDTU'!$B$8:$X$5049,18,0)</f>
        <v>#N/A</v>
      </c>
      <c r="S35" s="14">
        <v>2.7</v>
      </c>
      <c r="T35" s="14" t="s">
        <v>43</v>
      </c>
      <c r="U35" s="19"/>
      <c r="V35" s="19"/>
    </row>
    <row r="36" spans="1:22" s="21" customFormat="1" ht="13.8">
      <c r="A36" s="14">
        <v>30</v>
      </c>
      <c r="B36" s="15" t="e">
        <f>VLOOKUP($A36,DSMYDTU!$A$2:$E$487,2,0)</f>
        <v>#N/A</v>
      </c>
      <c r="C36" s="51" t="e">
        <f>VLOOKUP($A36,DSMYDTU!$A$2:$G$487,3,0)</f>
        <v>#N/A</v>
      </c>
      <c r="D36" s="52" t="e">
        <f>VLOOKUP($A36,DSMYDTU!$A$2:$G$487,4,0)</f>
        <v>#N/A</v>
      </c>
      <c r="E36" s="15" t="e">
        <f>VLOOKUP($A36,DSMYDTU!$A$2:$G$487,5,0)</f>
        <v>#N/A</v>
      </c>
      <c r="F36" s="16" t="e">
        <f>VLOOKUP($A36,DSMYDTU!$A$2:$G$487,6,0)</f>
        <v>#N/A</v>
      </c>
      <c r="G36" s="17" t="e">
        <f>VLOOKUP(B36,'TK MYDTU'!$B$8:$Q$8047,13,0)</f>
        <v>#N/A</v>
      </c>
      <c r="H36" s="17" t="e">
        <f>VLOOKUP(B36,'TK MYDTU'!$B$8:$Q$8047,14,0)</f>
        <v>#N/A</v>
      </c>
      <c r="I36" s="17" t="e">
        <f>VLOOKUP(B36,'TK MYDTU'!$B$8:$Q$8047,15,0)</f>
        <v>#N/A</v>
      </c>
      <c r="J36" s="17" t="e">
        <f>VLOOKUP(B36,'TK MYDTU'!$B$8:$Q$8047,16,0)</f>
        <v>#N/A</v>
      </c>
      <c r="K36" s="17" t="e">
        <f t="shared" si="0"/>
        <v>#N/A</v>
      </c>
      <c r="L36" s="17"/>
      <c r="M36" s="18">
        <f t="shared" si="1"/>
        <v>0</v>
      </c>
      <c r="N36" s="19" t="str">
        <f t="shared" si="2"/>
        <v>Không</v>
      </c>
      <c r="O36" s="19" t="e">
        <f>VLOOKUP($A36,DSMYDTU!$A$2:$G$487,7,0)</f>
        <v>#N/A</v>
      </c>
      <c r="P36" s="20"/>
      <c r="Q36" s="53" t="e">
        <f t="shared" si="3"/>
        <v>#N/A</v>
      </c>
      <c r="R36" s="17" t="e">
        <f>VLOOKUP($B36,'TK MYDTU'!$B$8:$X$5049,18,0)</f>
        <v>#N/A</v>
      </c>
      <c r="S36" s="14">
        <v>2.8</v>
      </c>
      <c r="T36" s="14" t="s">
        <v>44</v>
      </c>
      <c r="U36" s="19"/>
      <c r="V36" s="19"/>
    </row>
    <row r="37" spans="1:22" s="21" customFormat="1" ht="13.8">
      <c r="A37" s="14">
        <v>31</v>
      </c>
      <c r="B37" s="15" t="e">
        <f>VLOOKUP($A37,DSMYDTU!$A$2:$E$487,2,0)</f>
        <v>#N/A</v>
      </c>
      <c r="C37" s="51" t="e">
        <f>VLOOKUP($A37,DSMYDTU!$A$2:$G$487,3,0)</f>
        <v>#N/A</v>
      </c>
      <c r="D37" s="52" t="e">
        <f>VLOOKUP($A37,DSMYDTU!$A$2:$G$487,4,0)</f>
        <v>#N/A</v>
      </c>
      <c r="E37" s="15" t="e">
        <f>VLOOKUP($A37,DSMYDTU!$A$2:$G$487,5,0)</f>
        <v>#N/A</v>
      </c>
      <c r="F37" s="16" t="e">
        <f>VLOOKUP($A37,DSMYDTU!$A$2:$G$487,6,0)</f>
        <v>#N/A</v>
      </c>
      <c r="G37" s="17" t="e">
        <f>VLOOKUP(B37,'TK MYDTU'!$B$8:$Q$8047,13,0)</f>
        <v>#N/A</v>
      </c>
      <c r="H37" s="17" t="e">
        <f>VLOOKUP(B37,'TK MYDTU'!$B$8:$Q$8047,14,0)</f>
        <v>#N/A</v>
      </c>
      <c r="I37" s="17" t="e">
        <f>VLOOKUP(B37,'TK MYDTU'!$B$8:$Q$8047,15,0)</f>
        <v>#N/A</v>
      </c>
      <c r="J37" s="17" t="e">
        <f>VLOOKUP(B37,'TK MYDTU'!$B$8:$Q$8047,16,0)</f>
        <v>#N/A</v>
      </c>
      <c r="K37" s="17" t="e">
        <f t="shared" si="0"/>
        <v>#N/A</v>
      </c>
      <c r="L37" s="17"/>
      <c r="M37" s="18">
        <f t="shared" si="1"/>
        <v>0</v>
      </c>
      <c r="N37" s="19" t="str">
        <f t="shared" si="2"/>
        <v>Không</v>
      </c>
      <c r="O37" s="19" t="e">
        <f>VLOOKUP($A37,DSMYDTU!$A$2:$G$487,7,0)</f>
        <v>#N/A</v>
      </c>
      <c r="P37" s="20"/>
      <c r="Q37" s="53" t="e">
        <f t="shared" si="3"/>
        <v>#N/A</v>
      </c>
      <c r="R37" s="17" t="e">
        <f>VLOOKUP($B37,'TK MYDTU'!$B$8:$X$5049,18,0)</f>
        <v>#N/A</v>
      </c>
      <c r="S37" s="14">
        <v>2.9</v>
      </c>
      <c r="T37" s="14" t="s">
        <v>45</v>
      </c>
      <c r="U37" s="19"/>
      <c r="V37" s="19"/>
    </row>
    <row r="38" spans="1:22" s="21" customFormat="1" ht="13.8">
      <c r="A38" s="14">
        <v>32</v>
      </c>
      <c r="B38" s="15" t="e">
        <f>VLOOKUP($A38,DSMYDTU!$A$2:$E$487,2,0)</f>
        <v>#N/A</v>
      </c>
      <c r="C38" s="51" t="e">
        <f>VLOOKUP($A38,DSMYDTU!$A$2:$G$487,3,0)</f>
        <v>#N/A</v>
      </c>
      <c r="D38" s="52" t="e">
        <f>VLOOKUP($A38,DSMYDTU!$A$2:$G$487,4,0)</f>
        <v>#N/A</v>
      </c>
      <c r="E38" s="15" t="e">
        <f>VLOOKUP($A38,DSMYDTU!$A$2:$G$487,5,0)</f>
        <v>#N/A</v>
      </c>
      <c r="F38" s="16" t="e">
        <f>VLOOKUP($A38,DSMYDTU!$A$2:$G$487,6,0)</f>
        <v>#N/A</v>
      </c>
      <c r="G38" s="17" t="e">
        <f>VLOOKUP(B38,'TK MYDTU'!$B$8:$Q$8047,13,0)</f>
        <v>#N/A</v>
      </c>
      <c r="H38" s="17" t="e">
        <f>VLOOKUP(B38,'TK MYDTU'!$B$8:$Q$8047,14,0)</f>
        <v>#N/A</v>
      </c>
      <c r="I38" s="17" t="e">
        <f>VLOOKUP(B38,'TK MYDTU'!$B$8:$Q$8047,15,0)</f>
        <v>#N/A</v>
      </c>
      <c r="J38" s="17" t="e">
        <f>VLOOKUP(B38,'TK MYDTU'!$B$8:$Q$8047,16,0)</f>
        <v>#N/A</v>
      </c>
      <c r="K38" s="17" t="e">
        <f t="shared" si="0"/>
        <v>#N/A</v>
      </c>
      <c r="L38" s="17"/>
      <c r="M38" s="18">
        <f t="shared" si="1"/>
        <v>0</v>
      </c>
      <c r="N38" s="19" t="str">
        <f t="shared" si="2"/>
        <v>Không</v>
      </c>
      <c r="O38" s="19" t="e">
        <f>VLOOKUP($A38,DSMYDTU!$A$2:$G$487,7,0)</f>
        <v>#N/A</v>
      </c>
      <c r="P38" s="20"/>
      <c r="Q38" s="53" t="e">
        <f t="shared" si="3"/>
        <v>#N/A</v>
      </c>
      <c r="R38" s="17" t="e">
        <f>VLOOKUP($B38,'TK MYDTU'!$B$8:$X$5049,18,0)</f>
        <v>#N/A</v>
      </c>
      <c r="S38" s="14">
        <v>3.1</v>
      </c>
      <c r="T38" s="14" t="s">
        <v>46</v>
      </c>
      <c r="U38" s="19"/>
      <c r="V38" s="19"/>
    </row>
    <row r="39" spans="1:22" s="21" customFormat="1" ht="13.8">
      <c r="A39" s="14">
        <v>33</v>
      </c>
      <c r="B39" s="15" t="e">
        <f>VLOOKUP($A39,DSMYDTU!$A$2:$E$487,2,0)</f>
        <v>#N/A</v>
      </c>
      <c r="C39" s="51" t="e">
        <f>VLOOKUP($A39,DSMYDTU!$A$2:$G$487,3,0)</f>
        <v>#N/A</v>
      </c>
      <c r="D39" s="52" t="e">
        <f>VLOOKUP($A39,DSMYDTU!$A$2:$G$487,4,0)</f>
        <v>#N/A</v>
      </c>
      <c r="E39" s="15" t="e">
        <f>VLOOKUP($A39,DSMYDTU!$A$2:$G$487,5,0)</f>
        <v>#N/A</v>
      </c>
      <c r="F39" s="16" t="e">
        <f>VLOOKUP($A39,DSMYDTU!$A$2:$G$487,6,0)</f>
        <v>#N/A</v>
      </c>
      <c r="G39" s="17" t="e">
        <f>VLOOKUP(B39,'TK MYDTU'!$B$8:$Q$8047,13,0)</f>
        <v>#N/A</v>
      </c>
      <c r="H39" s="17" t="e">
        <f>VLOOKUP(B39,'TK MYDTU'!$B$8:$Q$8047,14,0)</f>
        <v>#N/A</v>
      </c>
      <c r="I39" s="17" t="e">
        <f>VLOOKUP(B39,'TK MYDTU'!$B$8:$Q$8047,15,0)</f>
        <v>#N/A</v>
      </c>
      <c r="J39" s="17" t="e">
        <f>VLOOKUP(B39,'TK MYDTU'!$B$8:$Q$8047,16,0)</f>
        <v>#N/A</v>
      </c>
      <c r="K39" s="17" t="e">
        <f t="shared" si="0"/>
        <v>#N/A</v>
      </c>
      <c r="L39" s="17"/>
      <c r="M39" s="18">
        <f t="shared" si="1"/>
        <v>0</v>
      </c>
      <c r="N39" s="19" t="str">
        <f t="shared" si="2"/>
        <v>Không</v>
      </c>
      <c r="O39" s="19" t="e">
        <f>VLOOKUP($A39,DSMYDTU!$A$2:$G$487,7,0)</f>
        <v>#N/A</v>
      </c>
      <c r="P39" s="20"/>
      <c r="Q39" s="53" t="e">
        <f t="shared" si="3"/>
        <v>#N/A</v>
      </c>
      <c r="R39" s="17" t="e">
        <f>VLOOKUP($B39,'TK MYDTU'!$B$8:$X$5049,18,0)</f>
        <v>#N/A</v>
      </c>
      <c r="S39" s="14">
        <v>3.2</v>
      </c>
      <c r="T39" s="14" t="s">
        <v>47</v>
      </c>
      <c r="U39" s="19"/>
      <c r="V39" s="19"/>
    </row>
    <row r="40" spans="1:22" s="21" customFormat="1" ht="13.8">
      <c r="A40" s="14">
        <v>34</v>
      </c>
      <c r="B40" s="15" t="e">
        <f>VLOOKUP($A40,DSMYDTU!$A$2:$E$487,2,0)</f>
        <v>#N/A</v>
      </c>
      <c r="C40" s="51" t="e">
        <f>VLOOKUP($A40,DSMYDTU!$A$2:$G$487,3,0)</f>
        <v>#N/A</v>
      </c>
      <c r="D40" s="52" t="e">
        <f>VLOOKUP($A40,DSMYDTU!$A$2:$G$487,4,0)</f>
        <v>#N/A</v>
      </c>
      <c r="E40" s="15" t="e">
        <f>VLOOKUP($A40,DSMYDTU!$A$2:$G$487,5,0)</f>
        <v>#N/A</v>
      </c>
      <c r="F40" s="16" t="e">
        <f>VLOOKUP($A40,DSMYDTU!$A$2:$G$487,6,0)</f>
        <v>#N/A</v>
      </c>
      <c r="G40" s="17" t="e">
        <f>VLOOKUP(B40,'TK MYDTU'!$B$8:$Q$8047,13,0)</f>
        <v>#N/A</v>
      </c>
      <c r="H40" s="17" t="e">
        <f>VLOOKUP(B40,'TK MYDTU'!$B$8:$Q$8047,14,0)</f>
        <v>#N/A</v>
      </c>
      <c r="I40" s="17" t="e">
        <f>VLOOKUP(B40,'TK MYDTU'!$B$8:$Q$8047,15,0)</f>
        <v>#N/A</v>
      </c>
      <c r="J40" s="17" t="e">
        <f>VLOOKUP(B40,'TK MYDTU'!$B$8:$Q$8047,16,0)</f>
        <v>#N/A</v>
      </c>
      <c r="K40" s="17" t="e">
        <f t="shared" si="0"/>
        <v>#N/A</v>
      </c>
      <c r="L40" s="17"/>
      <c r="M40" s="18">
        <f t="shared" si="1"/>
        <v>0</v>
      </c>
      <c r="N40" s="19" t="str">
        <f t="shared" si="2"/>
        <v>Không</v>
      </c>
      <c r="O40" s="19" t="e">
        <f>VLOOKUP($A40,DSMYDTU!$A$2:$G$487,7,0)</f>
        <v>#N/A</v>
      </c>
      <c r="P40" s="20"/>
      <c r="Q40" s="53" t="e">
        <f t="shared" si="3"/>
        <v>#N/A</v>
      </c>
      <c r="R40" s="17" t="e">
        <f>VLOOKUP($B40,'TK MYDTU'!$B$8:$X$5049,18,0)</f>
        <v>#N/A</v>
      </c>
      <c r="S40" s="14">
        <v>3.3</v>
      </c>
      <c r="T40" s="14" t="s">
        <v>48</v>
      </c>
      <c r="U40" s="19"/>
      <c r="V40" s="19"/>
    </row>
    <row r="41" spans="1:22" s="21" customFormat="1" ht="13.8">
      <c r="A41" s="14">
        <v>35</v>
      </c>
      <c r="B41" s="15" t="e">
        <f>VLOOKUP($A41,DSMYDTU!$A$2:$E$487,2,0)</f>
        <v>#N/A</v>
      </c>
      <c r="C41" s="51" t="e">
        <f>VLOOKUP($A41,DSMYDTU!$A$2:$G$487,3,0)</f>
        <v>#N/A</v>
      </c>
      <c r="D41" s="52" t="e">
        <f>VLOOKUP($A41,DSMYDTU!$A$2:$G$487,4,0)</f>
        <v>#N/A</v>
      </c>
      <c r="E41" s="15" t="e">
        <f>VLOOKUP($A41,DSMYDTU!$A$2:$G$487,5,0)</f>
        <v>#N/A</v>
      </c>
      <c r="F41" s="16" t="e">
        <f>VLOOKUP($A41,DSMYDTU!$A$2:$G$487,6,0)</f>
        <v>#N/A</v>
      </c>
      <c r="G41" s="17" t="e">
        <f>VLOOKUP(B41,'TK MYDTU'!$B$8:$Q$8047,13,0)</f>
        <v>#N/A</v>
      </c>
      <c r="H41" s="17" t="e">
        <f>VLOOKUP(B41,'TK MYDTU'!$B$8:$Q$8047,14,0)</f>
        <v>#N/A</v>
      </c>
      <c r="I41" s="17" t="e">
        <f>VLOOKUP(B41,'TK MYDTU'!$B$8:$Q$8047,15,0)</f>
        <v>#N/A</v>
      </c>
      <c r="J41" s="17" t="e">
        <f>VLOOKUP(B41,'TK MYDTU'!$B$8:$Q$8047,16,0)</f>
        <v>#N/A</v>
      </c>
      <c r="K41" s="17" t="e">
        <f t="shared" si="0"/>
        <v>#N/A</v>
      </c>
      <c r="L41" s="17"/>
      <c r="M41" s="18">
        <f t="shared" si="1"/>
        <v>0</v>
      </c>
      <c r="N41" s="19" t="str">
        <f t="shared" si="2"/>
        <v>Không</v>
      </c>
      <c r="O41" s="19" t="e">
        <f>VLOOKUP($A41,DSMYDTU!$A$2:$G$487,7,0)</f>
        <v>#N/A</v>
      </c>
      <c r="P41" s="20"/>
      <c r="Q41" s="53" t="e">
        <f t="shared" si="3"/>
        <v>#N/A</v>
      </c>
      <c r="R41" s="17" t="e">
        <f>VLOOKUP($B41,'TK MYDTU'!$B$8:$X$5049,18,0)</f>
        <v>#N/A</v>
      </c>
      <c r="S41" s="14">
        <v>3.4</v>
      </c>
      <c r="T41" s="14" t="s">
        <v>49</v>
      </c>
      <c r="U41" s="19"/>
      <c r="V41" s="19"/>
    </row>
    <row r="42" spans="1:22" s="21" customFormat="1" ht="13.8">
      <c r="A42" s="14">
        <v>36</v>
      </c>
      <c r="B42" s="15" t="e">
        <f>VLOOKUP($A42,DSMYDTU!$A$2:$E$487,2,0)</f>
        <v>#N/A</v>
      </c>
      <c r="C42" s="51" t="e">
        <f>VLOOKUP($A42,DSMYDTU!$A$2:$G$487,3,0)</f>
        <v>#N/A</v>
      </c>
      <c r="D42" s="52" t="e">
        <f>VLOOKUP($A42,DSMYDTU!$A$2:$G$487,4,0)</f>
        <v>#N/A</v>
      </c>
      <c r="E42" s="15" t="e">
        <f>VLOOKUP($A42,DSMYDTU!$A$2:$G$487,5,0)</f>
        <v>#N/A</v>
      </c>
      <c r="F42" s="16" t="e">
        <f>VLOOKUP($A42,DSMYDTU!$A$2:$G$487,6,0)</f>
        <v>#N/A</v>
      </c>
      <c r="G42" s="17" t="e">
        <f>VLOOKUP(B42,'TK MYDTU'!$B$8:$Q$8047,13,0)</f>
        <v>#N/A</v>
      </c>
      <c r="H42" s="17" t="e">
        <f>VLOOKUP(B42,'TK MYDTU'!$B$8:$Q$8047,14,0)</f>
        <v>#N/A</v>
      </c>
      <c r="I42" s="17" t="e">
        <f>VLOOKUP(B42,'TK MYDTU'!$B$8:$Q$8047,15,0)</f>
        <v>#N/A</v>
      </c>
      <c r="J42" s="17" t="e">
        <f>VLOOKUP(B42,'TK MYDTU'!$B$8:$Q$8047,16,0)</f>
        <v>#N/A</v>
      </c>
      <c r="K42" s="17" t="e">
        <f t="shared" si="0"/>
        <v>#N/A</v>
      </c>
      <c r="L42" s="17"/>
      <c r="M42" s="18">
        <f t="shared" si="1"/>
        <v>0</v>
      </c>
      <c r="N42" s="19" t="str">
        <f t="shared" si="2"/>
        <v>Không</v>
      </c>
      <c r="O42" s="19" t="e">
        <f>VLOOKUP($A42,DSMYDTU!$A$2:$G$487,7,0)</f>
        <v>#N/A</v>
      </c>
      <c r="P42" s="20"/>
      <c r="Q42" s="53" t="e">
        <f t="shared" si="3"/>
        <v>#N/A</v>
      </c>
      <c r="R42" s="17" t="e">
        <f>VLOOKUP($B42,'TK MYDTU'!$B$8:$X$5049,18,0)</f>
        <v>#N/A</v>
      </c>
      <c r="S42" s="14">
        <v>3.5</v>
      </c>
      <c r="T42" s="14" t="s">
        <v>50</v>
      </c>
      <c r="U42" s="19"/>
      <c r="V42" s="19"/>
    </row>
    <row r="43" spans="1:22" s="21" customFormat="1" ht="13.8">
      <c r="A43" s="14">
        <v>37</v>
      </c>
      <c r="B43" s="15" t="e">
        <f>VLOOKUP($A43,DSMYDTU!$A$2:$E$487,2,0)</f>
        <v>#N/A</v>
      </c>
      <c r="C43" s="51" t="e">
        <f>VLOOKUP($A43,DSMYDTU!$A$2:$G$487,3,0)</f>
        <v>#N/A</v>
      </c>
      <c r="D43" s="52" t="e">
        <f>VLOOKUP($A43,DSMYDTU!$A$2:$G$487,4,0)</f>
        <v>#N/A</v>
      </c>
      <c r="E43" s="15" t="e">
        <f>VLOOKUP($A43,DSMYDTU!$A$2:$G$487,5,0)</f>
        <v>#N/A</v>
      </c>
      <c r="F43" s="16" t="e">
        <f>VLOOKUP($A43,DSMYDTU!$A$2:$G$487,6,0)</f>
        <v>#N/A</v>
      </c>
      <c r="G43" s="17" t="e">
        <f>VLOOKUP(B43,'TK MYDTU'!$B$8:$Q$8047,13,0)</f>
        <v>#N/A</v>
      </c>
      <c r="H43" s="17" t="e">
        <f>VLOOKUP(B43,'TK MYDTU'!$B$8:$Q$8047,14,0)</f>
        <v>#N/A</v>
      </c>
      <c r="I43" s="17" t="e">
        <f>VLOOKUP(B43,'TK MYDTU'!$B$8:$Q$8047,15,0)</f>
        <v>#N/A</v>
      </c>
      <c r="J43" s="17" t="e">
        <f>VLOOKUP(B43,'TK MYDTU'!$B$8:$Q$8047,16,0)</f>
        <v>#N/A</v>
      </c>
      <c r="K43" s="17" t="e">
        <f t="shared" si="0"/>
        <v>#N/A</v>
      </c>
      <c r="L43" s="17"/>
      <c r="M43" s="18">
        <f t="shared" si="1"/>
        <v>0</v>
      </c>
      <c r="N43" s="19" t="str">
        <f t="shared" si="2"/>
        <v>Không</v>
      </c>
      <c r="O43" s="19" t="e">
        <f>VLOOKUP($A43,DSMYDTU!$A$2:$G$487,7,0)</f>
        <v>#N/A</v>
      </c>
      <c r="P43" s="20"/>
      <c r="Q43" s="53" t="e">
        <f t="shared" si="3"/>
        <v>#N/A</v>
      </c>
      <c r="R43" s="17" t="e">
        <f>VLOOKUP($B43,'TK MYDTU'!$B$8:$X$5049,18,0)</f>
        <v>#N/A</v>
      </c>
      <c r="S43" s="14">
        <v>3.6</v>
      </c>
      <c r="T43" s="14" t="s">
        <v>51</v>
      </c>
      <c r="U43" s="19"/>
      <c r="V43" s="19"/>
    </row>
    <row r="44" spans="1:22" s="21" customFormat="1" ht="13.8">
      <c r="A44" s="14">
        <v>38</v>
      </c>
      <c r="B44" s="15" t="e">
        <f>VLOOKUP($A44,DSMYDTU!$A$2:$E$487,2,0)</f>
        <v>#N/A</v>
      </c>
      <c r="C44" s="51" t="e">
        <f>VLOOKUP($A44,DSMYDTU!$A$2:$G$487,3,0)</f>
        <v>#N/A</v>
      </c>
      <c r="D44" s="52" t="e">
        <f>VLOOKUP($A44,DSMYDTU!$A$2:$G$487,4,0)</f>
        <v>#N/A</v>
      </c>
      <c r="E44" s="15" t="e">
        <f>VLOOKUP($A44,DSMYDTU!$A$2:$G$487,5,0)</f>
        <v>#N/A</v>
      </c>
      <c r="F44" s="16" t="e">
        <f>VLOOKUP($A44,DSMYDTU!$A$2:$G$487,6,0)</f>
        <v>#N/A</v>
      </c>
      <c r="G44" s="17" t="e">
        <f>VLOOKUP(B44,'TK MYDTU'!$B$8:$Q$8047,13,0)</f>
        <v>#N/A</v>
      </c>
      <c r="H44" s="17" t="e">
        <f>VLOOKUP(B44,'TK MYDTU'!$B$8:$Q$8047,14,0)</f>
        <v>#N/A</v>
      </c>
      <c r="I44" s="17" t="e">
        <f>VLOOKUP(B44,'TK MYDTU'!$B$8:$Q$8047,15,0)</f>
        <v>#N/A</v>
      </c>
      <c r="J44" s="17" t="e">
        <f>VLOOKUP(B44,'TK MYDTU'!$B$8:$Q$8047,16,0)</f>
        <v>#N/A</v>
      </c>
      <c r="K44" s="17" t="e">
        <f t="shared" si="0"/>
        <v>#N/A</v>
      </c>
      <c r="L44" s="17"/>
      <c r="M44" s="18">
        <f t="shared" si="1"/>
        <v>0</v>
      </c>
      <c r="N44" s="19" t="str">
        <f t="shared" si="2"/>
        <v>Không</v>
      </c>
      <c r="O44" s="19" t="e">
        <f>VLOOKUP($A44,DSMYDTU!$A$2:$G$487,7,0)</f>
        <v>#N/A</v>
      </c>
      <c r="P44" s="20"/>
      <c r="Q44" s="53" t="e">
        <f t="shared" si="3"/>
        <v>#N/A</v>
      </c>
      <c r="R44" s="17" t="e">
        <f>VLOOKUP($B44,'TK MYDTU'!$B$8:$X$5049,18,0)</f>
        <v>#N/A</v>
      </c>
      <c r="S44" s="14">
        <v>3.7</v>
      </c>
      <c r="T44" s="14" t="s">
        <v>52</v>
      </c>
      <c r="U44" s="19"/>
      <c r="V44" s="19"/>
    </row>
    <row r="45" spans="1:22" s="21" customFormat="1" ht="13.8">
      <c r="A45" s="14">
        <v>39</v>
      </c>
      <c r="B45" s="15" t="e">
        <f>VLOOKUP($A45,DSMYDTU!$A$2:$E$487,2,0)</f>
        <v>#N/A</v>
      </c>
      <c r="C45" s="51" t="e">
        <f>VLOOKUP($A45,DSMYDTU!$A$2:$G$487,3,0)</f>
        <v>#N/A</v>
      </c>
      <c r="D45" s="52" t="e">
        <f>VLOOKUP($A45,DSMYDTU!$A$2:$G$487,4,0)</f>
        <v>#N/A</v>
      </c>
      <c r="E45" s="15" t="e">
        <f>VLOOKUP($A45,DSMYDTU!$A$2:$G$487,5,0)</f>
        <v>#N/A</v>
      </c>
      <c r="F45" s="16" t="e">
        <f>VLOOKUP($A45,DSMYDTU!$A$2:$G$487,6,0)</f>
        <v>#N/A</v>
      </c>
      <c r="G45" s="17" t="e">
        <f>VLOOKUP(B45,'TK MYDTU'!$B$8:$Q$8047,13,0)</f>
        <v>#N/A</v>
      </c>
      <c r="H45" s="17" t="e">
        <f>VLOOKUP(B45,'TK MYDTU'!$B$8:$Q$8047,14,0)</f>
        <v>#N/A</v>
      </c>
      <c r="I45" s="17" t="e">
        <f>VLOOKUP(B45,'TK MYDTU'!$B$8:$Q$8047,15,0)</f>
        <v>#N/A</v>
      </c>
      <c r="J45" s="17" t="e">
        <f>VLOOKUP(B45,'TK MYDTU'!$B$8:$Q$8047,16,0)</f>
        <v>#N/A</v>
      </c>
      <c r="K45" s="17" t="e">
        <f t="shared" si="0"/>
        <v>#N/A</v>
      </c>
      <c r="L45" s="17"/>
      <c r="M45" s="18">
        <f t="shared" si="1"/>
        <v>0</v>
      </c>
      <c r="N45" s="19" t="str">
        <f t="shared" si="2"/>
        <v>Không</v>
      </c>
      <c r="O45" s="19" t="e">
        <f>VLOOKUP($A45,DSMYDTU!$A$2:$G$487,7,0)</f>
        <v>#N/A</v>
      </c>
      <c r="P45" s="20"/>
      <c r="Q45" s="53" t="e">
        <f t="shared" si="3"/>
        <v>#N/A</v>
      </c>
      <c r="R45" s="17" t="e">
        <f>VLOOKUP($B45,'TK MYDTU'!$B$8:$X$5049,18,0)</f>
        <v>#N/A</v>
      </c>
      <c r="S45" s="14">
        <v>3.8</v>
      </c>
      <c r="T45" s="14" t="s">
        <v>53</v>
      </c>
      <c r="U45" s="19"/>
      <c r="V45" s="19"/>
    </row>
    <row r="46" spans="1:22" s="21" customFormat="1" ht="13.8">
      <c r="A46" s="14">
        <v>40</v>
      </c>
      <c r="B46" s="15" t="e">
        <f>VLOOKUP($A46,DSMYDTU!$A$2:$E$487,2,0)</f>
        <v>#N/A</v>
      </c>
      <c r="C46" s="51" t="e">
        <f>VLOOKUP($A46,DSMYDTU!$A$2:$G$487,3,0)</f>
        <v>#N/A</v>
      </c>
      <c r="D46" s="52" t="e">
        <f>VLOOKUP($A46,DSMYDTU!$A$2:$G$487,4,0)</f>
        <v>#N/A</v>
      </c>
      <c r="E46" s="15" t="e">
        <f>VLOOKUP($A46,DSMYDTU!$A$2:$G$487,5,0)</f>
        <v>#N/A</v>
      </c>
      <c r="F46" s="16" t="e">
        <f>VLOOKUP($A46,DSMYDTU!$A$2:$G$487,6,0)</f>
        <v>#N/A</v>
      </c>
      <c r="G46" s="17" t="e">
        <f>VLOOKUP(B46,'TK MYDTU'!$B$8:$Q$8047,13,0)</f>
        <v>#N/A</v>
      </c>
      <c r="H46" s="17" t="e">
        <f>VLOOKUP(B46,'TK MYDTU'!$B$8:$Q$8047,14,0)</f>
        <v>#N/A</v>
      </c>
      <c r="I46" s="17" t="e">
        <f>VLOOKUP(B46,'TK MYDTU'!$B$8:$Q$8047,15,0)</f>
        <v>#N/A</v>
      </c>
      <c r="J46" s="17" t="e">
        <f>VLOOKUP(B46,'TK MYDTU'!$B$8:$Q$8047,16,0)</f>
        <v>#N/A</v>
      </c>
      <c r="K46" s="17" t="e">
        <f t="shared" si="0"/>
        <v>#N/A</v>
      </c>
      <c r="L46" s="17"/>
      <c r="M46" s="18">
        <f t="shared" si="1"/>
        <v>0</v>
      </c>
      <c r="N46" s="19" t="str">
        <f t="shared" si="2"/>
        <v>Không</v>
      </c>
      <c r="O46" s="19" t="e">
        <f>VLOOKUP($A46,DSMYDTU!$A$2:$G$487,7,0)</f>
        <v>#N/A</v>
      </c>
      <c r="P46" s="20"/>
      <c r="Q46" s="53" t="e">
        <f t="shared" si="3"/>
        <v>#N/A</v>
      </c>
      <c r="R46" s="17" t="e">
        <f>VLOOKUP($B46,'TK MYDTU'!$B$8:$X$5049,18,0)</f>
        <v>#N/A</v>
      </c>
      <c r="S46" s="14">
        <v>3.9</v>
      </c>
      <c r="T46" s="14" t="s">
        <v>54</v>
      </c>
      <c r="U46" s="19"/>
      <c r="V46" s="19"/>
    </row>
    <row r="47" spans="1:22" s="21" customFormat="1" ht="13.8">
      <c r="A47" s="14">
        <v>41</v>
      </c>
      <c r="B47" s="15" t="e">
        <f>VLOOKUP($A47,DSMYDTU!$A$2:$E$487,2,0)</f>
        <v>#N/A</v>
      </c>
      <c r="C47" s="51" t="e">
        <f>VLOOKUP($A47,DSMYDTU!$A$2:$G$487,3,0)</f>
        <v>#N/A</v>
      </c>
      <c r="D47" s="52" t="e">
        <f>VLOOKUP($A47,DSMYDTU!$A$2:$G$487,4,0)</f>
        <v>#N/A</v>
      </c>
      <c r="E47" s="15" t="e">
        <f>VLOOKUP($A47,DSMYDTU!$A$2:$G$487,5,0)</f>
        <v>#N/A</v>
      </c>
      <c r="F47" s="16" t="e">
        <f>VLOOKUP($A47,DSMYDTU!$A$2:$G$487,6,0)</f>
        <v>#N/A</v>
      </c>
      <c r="G47" s="17" t="e">
        <f>VLOOKUP(B47,'TK MYDTU'!$B$8:$Q$8047,13,0)</f>
        <v>#N/A</v>
      </c>
      <c r="H47" s="17" t="e">
        <f>VLOOKUP(B47,'TK MYDTU'!$B$8:$Q$8047,14,0)</f>
        <v>#N/A</v>
      </c>
      <c r="I47" s="17" t="e">
        <f>VLOOKUP(B47,'TK MYDTU'!$B$8:$Q$8047,15,0)</f>
        <v>#N/A</v>
      </c>
      <c r="J47" s="17" t="e">
        <f>VLOOKUP(B47,'TK MYDTU'!$B$8:$Q$8047,16,0)</f>
        <v>#N/A</v>
      </c>
      <c r="K47" s="17" t="e">
        <f t="shared" si="0"/>
        <v>#N/A</v>
      </c>
      <c r="L47" s="17"/>
      <c r="M47" s="18">
        <f t="shared" si="1"/>
        <v>0</v>
      </c>
      <c r="N47" s="19" t="str">
        <f t="shared" si="2"/>
        <v>Không</v>
      </c>
      <c r="O47" s="19" t="e">
        <f>VLOOKUP($A47,DSMYDTU!$A$2:$G$487,7,0)</f>
        <v>#N/A</v>
      </c>
      <c r="P47" s="20"/>
      <c r="Q47" s="53" t="e">
        <f t="shared" si="3"/>
        <v>#N/A</v>
      </c>
      <c r="R47" s="17" t="e">
        <f>VLOOKUP($B47,'TK MYDTU'!$B$8:$X$5049,18,0)</f>
        <v>#N/A</v>
      </c>
      <c r="S47" s="14">
        <v>4.2</v>
      </c>
      <c r="T47" s="14" t="s">
        <v>55</v>
      </c>
      <c r="U47" s="19"/>
      <c r="V47" s="19"/>
    </row>
    <row r="48" spans="1:22" s="21" customFormat="1" ht="13.8">
      <c r="A48" s="14">
        <v>42</v>
      </c>
      <c r="B48" s="15" t="e">
        <f>VLOOKUP($A48,DSMYDTU!$A$2:$E$487,2,0)</f>
        <v>#N/A</v>
      </c>
      <c r="C48" s="51" t="e">
        <f>VLOOKUP($A48,DSMYDTU!$A$2:$G$487,3,0)</f>
        <v>#N/A</v>
      </c>
      <c r="D48" s="52" t="e">
        <f>VLOOKUP($A48,DSMYDTU!$A$2:$G$487,4,0)</f>
        <v>#N/A</v>
      </c>
      <c r="E48" s="15" t="e">
        <f>VLOOKUP($A48,DSMYDTU!$A$2:$G$487,5,0)</f>
        <v>#N/A</v>
      </c>
      <c r="F48" s="16" t="e">
        <f>VLOOKUP($A48,DSMYDTU!$A$2:$G$487,6,0)</f>
        <v>#N/A</v>
      </c>
      <c r="G48" s="17" t="e">
        <f>VLOOKUP(B48,'TK MYDTU'!$B$8:$Q$8047,13,0)</f>
        <v>#N/A</v>
      </c>
      <c r="H48" s="17" t="e">
        <f>VLOOKUP(B48,'TK MYDTU'!$B$8:$Q$8047,14,0)</f>
        <v>#N/A</v>
      </c>
      <c r="I48" s="17" t="e">
        <f>VLOOKUP(B48,'TK MYDTU'!$B$8:$Q$8047,15,0)</f>
        <v>#N/A</v>
      </c>
      <c r="J48" s="17" t="e">
        <f>VLOOKUP(B48,'TK MYDTU'!$B$8:$Q$8047,16,0)</f>
        <v>#N/A</v>
      </c>
      <c r="K48" s="17" t="e">
        <f t="shared" si="0"/>
        <v>#N/A</v>
      </c>
      <c r="L48" s="17"/>
      <c r="M48" s="18">
        <f t="shared" si="1"/>
        <v>0</v>
      </c>
      <c r="N48" s="19" t="str">
        <f t="shared" si="2"/>
        <v>Không</v>
      </c>
      <c r="O48" s="19" t="e">
        <f>VLOOKUP($A48,DSMYDTU!$A$2:$G$487,7,0)</f>
        <v>#N/A</v>
      </c>
      <c r="P48" s="20"/>
      <c r="Q48" s="53" t="e">
        <f t="shared" si="3"/>
        <v>#N/A</v>
      </c>
      <c r="R48" s="17" t="e">
        <f>VLOOKUP($B48,'TK MYDTU'!$B$8:$X$5049,18,0)</f>
        <v>#N/A</v>
      </c>
      <c r="S48" s="14">
        <v>4.3</v>
      </c>
      <c r="T48" s="14" t="s">
        <v>56</v>
      </c>
      <c r="U48" s="19"/>
      <c r="V48" s="19"/>
    </row>
    <row r="49" spans="1:22" s="21" customFormat="1" ht="13.8">
      <c r="A49" s="14">
        <v>43</v>
      </c>
      <c r="B49" s="15" t="e">
        <f>VLOOKUP($A49,DSMYDTU!$A$2:$E$487,2,0)</f>
        <v>#N/A</v>
      </c>
      <c r="C49" s="51" t="e">
        <f>VLOOKUP($A49,DSMYDTU!$A$2:$G$487,3,0)</f>
        <v>#N/A</v>
      </c>
      <c r="D49" s="52" t="e">
        <f>VLOOKUP($A49,DSMYDTU!$A$2:$G$487,4,0)</f>
        <v>#N/A</v>
      </c>
      <c r="E49" s="15" t="e">
        <f>VLOOKUP($A49,DSMYDTU!$A$2:$G$487,5,0)</f>
        <v>#N/A</v>
      </c>
      <c r="F49" s="16" t="e">
        <f>VLOOKUP($A49,DSMYDTU!$A$2:$G$487,6,0)</f>
        <v>#N/A</v>
      </c>
      <c r="G49" s="17" t="e">
        <f>VLOOKUP(B49,'TK MYDTU'!$B$8:$Q$8047,13,0)</f>
        <v>#N/A</v>
      </c>
      <c r="H49" s="17" t="e">
        <f>VLOOKUP(B49,'TK MYDTU'!$B$8:$Q$8047,14,0)</f>
        <v>#N/A</v>
      </c>
      <c r="I49" s="17" t="e">
        <f>VLOOKUP(B49,'TK MYDTU'!$B$8:$Q$8047,15,0)</f>
        <v>#N/A</v>
      </c>
      <c r="J49" s="17" t="e">
        <f>VLOOKUP(B49,'TK MYDTU'!$B$8:$Q$8047,16,0)</f>
        <v>#N/A</v>
      </c>
      <c r="K49" s="17" t="e">
        <f t="shared" si="0"/>
        <v>#N/A</v>
      </c>
      <c r="L49" s="17"/>
      <c r="M49" s="18">
        <f t="shared" si="1"/>
        <v>0</v>
      </c>
      <c r="N49" s="19" t="str">
        <f t="shared" si="2"/>
        <v>Không</v>
      </c>
      <c r="O49" s="19" t="e">
        <f>VLOOKUP($A49,DSMYDTU!$A$2:$G$487,7,0)</f>
        <v>#N/A</v>
      </c>
      <c r="P49" s="20"/>
      <c r="Q49" s="53" t="e">
        <f t="shared" si="3"/>
        <v>#N/A</v>
      </c>
      <c r="R49" s="17" t="e">
        <f>VLOOKUP($B49,'TK MYDTU'!$B$8:$X$5049,18,0)</f>
        <v>#N/A</v>
      </c>
      <c r="S49" s="14">
        <v>4.4000000000000004</v>
      </c>
      <c r="T49" s="14" t="s">
        <v>57</v>
      </c>
      <c r="U49" s="19"/>
      <c r="V49" s="19"/>
    </row>
    <row r="50" spans="1:22" s="21" customFormat="1" ht="13.8">
      <c r="A50" s="14">
        <v>44</v>
      </c>
      <c r="B50" s="15" t="e">
        <f>VLOOKUP($A50,DSMYDTU!$A$2:$E$487,2,0)</f>
        <v>#N/A</v>
      </c>
      <c r="C50" s="51" t="e">
        <f>VLOOKUP($A50,DSMYDTU!$A$2:$G$487,3,0)</f>
        <v>#N/A</v>
      </c>
      <c r="D50" s="52" t="e">
        <f>VLOOKUP($A50,DSMYDTU!$A$2:$G$487,4,0)</f>
        <v>#N/A</v>
      </c>
      <c r="E50" s="15" t="e">
        <f>VLOOKUP($A50,DSMYDTU!$A$2:$G$487,5,0)</f>
        <v>#N/A</v>
      </c>
      <c r="F50" s="16" t="e">
        <f>VLOOKUP($A50,DSMYDTU!$A$2:$G$487,6,0)</f>
        <v>#N/A</v>
      </c>
      <c r="G50" s="17" t="e">
        <f>VLOOKUP(B50,'TK MYDTU'!$B$8:$Q$8047,13,0)</f>
        <v>#N/A</v>
      </c>
      <c r="H50" s="17" t="e">
        <f>VLOOKUP(B50,'TK MYDTU'!$B$8:$Q$8047,14,0)</f>
        <v>#N/A</v>
      </c>
      <c r="I50" s="17" t="e">
        <f>VLOOKUP(B50,'TK MYDTU'!$B$8:$Q$8047,15,0)</f>
        <v>#N/A</v>
      </c>
      <c r="J50" s="17" t="e">
        <f>VLOOKUP(B50,'TK MYDTU'!$B$8:$Q$8047,16,0)</f>
        <v>#N/A</v>
      </c>
      <c r="K50" s="17" t="e">
        <f t="shared" si="0"/>
        <v>#N/A</v>
      </c>
      <c r="L50" s="17"/>
      <c r="M50" s="18">
        <f t="shared" si="1"/>
        <v>0</v>
      </c>
      <c r="N50" s="19" t="str">
        <f t="shared" si="2"/>
        <v>Không</v>
      </c>
      <c r="O50" s="19" t="e">
        <f>VLOOKUP($A50,DSMYDTU!$A$2:$G$487,7,0)</f>
        <v>#N/A</v>
      </c>
      <c r="P50" s="20"/>
      <c r="Q50" s="53" t="e">
        <f t="shared" si="3"/>
        <v>#N/A</v>
      </c>
      <c r="R50" s="17" t="e">
        <f>VLOOKUP($B50,'TK MYDTU'!$B$8:$X$5049,18,0)</f>
        <v>#N/A</v>
      </c>
      <c r="S50" s="14">
        <v>4.5</v>
      </c>
      <c r="T50" s="14" t="s">
        <v>58</v>
      </c>
      <c r="U50" s="19"/>
      <c r="V50" s="19"/>
    </row>
    <row r="51" spans="1:22" s="21" customFormat="1" ht="13.8">
      <c r="A51" s="14">
        <v>45</v>
      </c>
      <c r="B51" s="15" t="e">
        <f>VLOOKUP($A51,DSMYDTU!$A$2:$E$487,2,0)</f>
        <v>#N/A</v>
      </c>
      <c r="C51" s="51" t="e">
        <f>VLOOKUP($A51,DSMYDTU!$A$2:$G$487,3,0)</f>
        <v>#N/A</v>
      </c>
      <c r="D51" s="52" t="e">
        <f>VLOOKUP($A51,DSMYDTU!$A$2:$G$487,4,0)</f>
        <v>#N/A</v>
      </c>
      <c r="E51" s="15" t="e">
        <f>VLOOKUP($A51,DSMYDTU!$A$2:$G$487,5,0)</f>
        <v>#N/A</v>
      </c>
      <c r="F51" s="16" t="e">
        <f>VLOOKUP($A51,DSMYDTU!$A$2:$G$487,6,0)</f>
        <v>#N/A</v>
      </c>
      <c r="G51" s="17" t="e">
        <f>VLOOKUP(B51,'TK MYDTU'!$B$8:$Q$8047,13,0)</f>
        <v>#N/A</v>
      </c>
      <c r="H51" s="17" t="e">
        <f>VLOOKUP(B51,'TK MYDTU'!$B$8:$Q$8047,14,0)</f>
        <v>#N/A</v>
      </c>
      <c r="I51" s="17" t="e">
        <f>VLOOKUP(B51,'TK MYDTU'!$B$8:$Q$8047,15,0)</f>
        <v>#N/A</v>
      </c>
      <c r="J51" s="17" t="e">
        <f>VLOOKUP(B51,'TK MYDTU'!$B$8:$Q$8047,16,0)</f>
        <v>#N/A</v>
      </c>
      <c r="K51" s="17" t="e">
        <f t="shared" si="0"/>
        <v>#N/A</v>
      </c>
      <c r="L51" s="17"/>
      <c r="M51" s="18">
        <f t="shared" si="1"/>
        <v>0</v>
      </c>
      <c r="N51" s="19" t="str">
        <f t="shared" si="2"/>
        <v>Không</v>
      </c>
      <c r="O51" s="19" t="e">
        <f>VLOOKUP($A51,DSMYDTU!$A$2:$G$487,7,0)</f>
        <v>#N/A</v>
      </c>
      <c r="P51" s="20"/>
      <c r="Q51" s="53" t="e">
        <f t="shared" si="3"/>
        <v>#N/A</v>
      </c>
      <c r="R51" s="17" t="e">
        <f>VLOOKUP($B51,'TK MYDTU'!$B$8:$X$5049,18,0)</f>
        <v>#N/A</v>
      </c>
      <c r="S51" s="14">
        <v>4.5999999999999996</v>
      </c>
      <c r="T51" s="14" t="s">
        <v>59</v>
      </c>
      <c r="U51" s="19"/>
      <c r="V51" s="19"/>
    </row>
    <row r="52" spans="1:22" s="21" customFormat="1" ht="13.8">
      <c r="A52" s="14">
        <v>46</v>
      </c>
      <c r="B52" s="15" t="e">
        <f>VLOOKUP($A52,DSMYDTU!$A$2:$E$487,2,0)</f>
        <v>#N/A</v>
      </c>
      <c r="C52" s="51" t="e">
        <f>VLOOKUP($A52,DSMYDTU!$A$2:$G$487,3,0)</f>
        <v>#N/A</v>
      </c>
      <c r="D52" s="52" t="e">
        <f>VLOOKUP($A52,DSMYDTU!$A$2:$G$487,4,0)</f>
        <v>#N/A</v>
      </c>
      <c r="E52" s="15" t="e">
        <f>VLOOKUP($A52,DSMYDTU!$A$2:$G$487,5,0)</f>
        <v>#N/A</v>
      </c>
      <c r="F52" s="16" t="e">
        <f>VLOOKUP($A52,DSMYDTU!$A$2:$G$487,6,0)</f>
        <v>#N/A</v>
      </c>
      <c r="G52" s="17" t="e">
        <f>VLOOKUP(B52,'TK MYDTU'!$B$8:$Q$8047,13,0)</f>
        <v>#N/A</v>
      </c>
      <c r="H52" s="17" t="e">
        <f>VLOOKUP(B52,'TK MYDTU'!$B$8:$Q$8047,14,0)</f>
        <v>#N/A</v>
      </c>
      <c r="I52" s="17" t="e">
        <f>VLOOKUP(B52,'TK MYDTU'!$B$8:$Q$8047,15,0)</f>
        <v>#N/A</v>
      </c>
      <c r="J52" s="17" t="e">
        <f>VLOOKUP(B52,'TK MYDTU'!$B$8:$Q$8047,16,0)</f>
        <v>#N/A</v>
      </c>
      <c r="K52" s="17" t="e">
        <f t="shared" si="0"/>
        <v>#N/A</v>
      </c>
      <c r="L52" s="17"/>
      <c r="M52" s="18">
        <f t="shared" si="1"/>
        <v>0</v>
      </c>
      <c r="N52" s="19" t="str">
        <f t="shared" si="2"/>
        <v>Không</v>
      </c>
      <c r="O52" s="19" t="e">
        <f>VLOOKUP($A52,DSMYDTU!$A$2:$G$487,7,0)</f>
        <v>#N/A</v>
      </c>
      <c r="P52" s="20"/>
      <c r="Q52" s="53" t="e">
        <f t="shared" si="3"/>
        <v>#N/A</v>
      </c>
      <c r="R52" s="17" t="e">
        <f>VLOOKUP($B52,'TK MYDTU'!$B$8:$X$5049,18,0)</f>
        <v>#N/A</v>
      </c>
      <c r="S52" s="14">
        <v>4.0999999999999996</v>
      </c>
      <c r="T52" s="14" t="s">
        <v>60</v>
      </c>
      <c r="U52" s="19"/>
      <c r="V52" s="19"/>
    </row>
    <row r="53" spans="1:22" s="21" customFormat="1" ht="13.8">
      <c r="A53" s="14">
        <v>47</v>
      </c>
      <c r="B53" s="15" t="e">
        <f>VLOOKUP($A53,DSMYDTU!$A$2:$E$487,2,0)</f>
        <v>#N/A</v>
      </c>
      <c r="C53" s="51" t="e">
        <f>VLOOKUP($A53,DSMYDTU!$A$2:$G$487,3,0)</f>
        <v>#N/A</v>
      </c>
      <c r="D53" s="52" t="e">
        <f>VLOOKUP($A53,DSMYDTU!$A$2:$G$487,4,0)</f>
        <v>#N/A</v>
      </c>
      <c r="E53" s="15" t="e">
        <f>VLOOKUP($A53,DSMYDTU!$A$2:$G$487,5,0)</f>
        <v>#N/A</v>
      </c>
      <c r="F53" s="16" t="e">
        <f>VLOOKUP($A53,DSMYDTU!$A$2:$G$487,6,0)</f>
        <v>#N/A</v>
      </c>
      <c r="G53" s="17" t="e">
        <f>VLOOKUP(B53,'TK MYDTU'!$B$8:$Q$8047,13,0)</f>
        <v>#N/A</v>
      </c>
      <c r="H53" s="17" t="e">
        <f>VLOOKUP(B53,'TK MYDTU'!$B$8:$Q$8047,14,0)</f>
        <v>#N/A</v>
      </c>
      <c r="I53" s="17" t="e">
        <f>VLOOKUP(B53,'TK MYDTU'!$B$8:$Q$8047,15,0)</f>
        <v>#N/A</v>
      </c>
      <c r="J53" s="17" t="e">
        <f>VLOOKUP(B53,'TK MYDTU'!$B$8:$Q$8047,16,0)</f>
        <v>#N/A</v>
      </c>
      <c r="K53" s="17" t="e">
        <f t="shared" si="0"/>
        <v>#N/A</v>
      </c>
      <c r="L53" s="17"/>
      <c r="M53" s="18">
        <f t="shared" si="1"/>
        <v>0</v>
      </c>
      <c r="N53" s="19" t="str">
        <f t="shared" si="2"/>
        <v>Không</v>
      </c>
      <c r="O53" s="19" t="e">
        <f>VLOOKUP($A53,DSMYDTU!$A$2:$G$487,7,0)</f>
        <v>#N/A</v>
      </c>
      <c r="P53" s="20"/>
      <c r="Q53" s="53" t="e">
        <f t="shared" si="3"/>
        <v>#N/A</v>
      </c>
      <c r="R53" s="17" t="e">
        <f>VLOOKUP($B53,'TK MYDTU'!$B$8:$X$5049,18,0)</f>
        <v>#N/A</v>
      </c>
      <c r="S53" s="14">
        <v>4.7</v>
      </c>
      <c r="T53" s="14" t="s">
        <v>61</v>
      </c>
      <c r="U53" s="19"/>
      <c r="V53" s="19"/>
    </row>
    <row r="54" spans="1:22" s="21" customFormat="1" ht="13.8">
      <c r="A54" s="14">
        <v>48</v>
      </c>
      <c r="B54" s="15" t="e">
        <f>VLOOKUP($A54,DSMYDTU!$A$2:$E$487,2,0)</f>
        <v>#N/A</v>
      </c>
      <c r="C54" s="51" t="e">
        <f>VLOOKUP($A54,DSMYDTU!$A$2:$G$487,3,0)</f>
        <v>#N/A</v>
      </c>
      <c r="D54" s="52" t="e">
        <f>VLOOKUP($A54,DSMYDTU!$A$2:$G$487,4,0)</f>
        <v>#N/A</v>
      </c>
      <c r="E54" s="15" t="e">
        <f>VLOOKUP($A54,DSMYDTU!$A$2:$G$487,5,0)</f>
        <v>#N/A</v>
      </c>
      <c r="F54" s="16" t="e">
        <f>VLOOKUP($A54,DSMYDTU!$A$2:$G$487,6,0)</f>
        <v>#N/A</v>
      </c>
      <c r="G54" s="17" t="e">
        <f>VLOOKUP(B54,'TK MYDTU'!$B$8:$Q$8047,13,0)</f>
        <v>#N/A</v>
      </c>
      <c r="H54" s="17" t="e">
        <f>VLOOKUP(B54,'TK MYDTU'!$B$8:$Q$8047,14,0)</f>
        <v>#N/A</v>
      </c>
      <c r="I54" s="17" t="e">
        <f>VLOOKUP(B54,'TK MYDTU'!$B$8:$Q$8047,15,0)</f>
        <v>#N/A</v>
      </c>
      <c r="J54" s="17" t="e">
        <f>VLOOKUP(B54,'TK MYDTU'!$B$8:$Q$8047,16,0)</f>
        <v>#N/A</v>
      </c>
      <c r="K54" s="17" t="e">
        <f t="shared" si="0"/>
        <v>#N/A</v>
      </c>
      <c r="L54" s="17"/>
      <c r="M54" s="18">
        <f t="shared" si="1"/>
        <v>0</v>
      </c>
      <c r="N54" s="19" t="str">
        <f t="shared" si="2"/>
        <v>Không</v>
      </c>
      <c r="O54" s="19" t="e">
        <f>VLOOKUP($A54,DSMYDTU!$A$2:$G$487,7,0)</f>
        <v>#N/A</v>
      </c>
      <c r="P54" s="20"/>
      <c r="Q54" s="53" t="e">
        <f t="shared" si="3"/>
        <v>#N/A</v>
      </c>
      <c r="R54" s="17" t="e">
        <f>VLOOKUP($B54,'TK MYDTU'!$B$8:$X$5049,18,0)</f>
        <v>#N/A</v>
      </c>
      <c r="S54" s="14">
        <v>4.8</v>
      </c>
      <c r="T54" s="14" t="s">
        <v>62</v>
      </c>
      <c r="U54" s="19"/>
      <c r="V54" s="19"/>
    </row>
    <row r="55" spans="1:22" s="21" customFormat="1" ht="13.8">
      <c r="A55" s="14">
        <v>49</v>
      </c>
      <c r="B55" s="15" t="e">
        <f>VLOOKUP($A55,DSMYDTU!$A$2:$E$487,2,0)</f>
        <v>#N/A</v>
      </c>
      <c r="C55" s="51" t="e">
        <f>VLOOKUP($A55,DSMYDTU!$A$2:$G$487,3,0)</f>
        <v>#N/A</v>
      </c>
      <c r="D55" s="52" t="e">
        <f>VLOOKUP($A55,DSMYDTU!$A$2:$G$487,4,0)</f>
        <v>#N/A</v>
      </c>
      <c r="E55" s="15" t="e">
        <f>VLOOKUP($A55,DSMYDTU!$A$2:$G$487,5,0)</f>
        <v>#N/A</v>
      </c>
      <c r="F55" s="16" t="e">
        <f>VLOOKUP($A55,DSMYDTU!$A$2:$G$487,6,0)</f>
        <v>#N/A</v>
      </c>
      <c r="G55" s="17" t="e">
        <f>VLOOKUP(B55,'TK MYDTU'!$B$8:$Q$8047,13,0)</f>
        <v>#N/A</v>
      </c>
      <c r="H55" s="17" t="e">
        <f>VLOOKUP(B55,'TK MYDTU'!$B$8:$Q$8047,14,0)</f>
        <v>#N/A</v>
      </c>
      <c r="I55" s="17" t="e">
        <f>VLOOKUP(B55,'TK MYDTU'!$B$8:$Q$8047,15,0)</f>
        <v>#N/A</v>
      </c>
      <c r="J55" s="17" t="e">
        <f>VLOOKUP(B55,'TK MYDTU'!$B$8:$Q$8047,16,0)</f>
        <v>#N/A</v>
      </c>
      <c r="K55" s="17" t="e">
        <f t="shared" si="0"/>
        <v>#N/A</v>
      </c>
      <c r="L55" s="17"/>
      <c r="M55" s="18">
        <f t="shared" si="1"/>
        <v>0</v>
      </c>
      <c r="N55" s="19" t="str">
        <f t="shared" si="2"/>
        <v>Không</v>
      </c>
      <c r="O55" s="19" t="e">
        <f>VLOOKUP($A55,DSMYDTU!$A$2:$G$487,7,0)</f>
        <v>#N/A</v>
      </c>
      <c r="P55" s="20"/>
      <c r="Q55" s="53" t="e">
        <f t="shared" si="3"/>
        <v>#N/A</v>
      </c>
      <c r="R55" s="17" t="e">
        <f>VLOOKUP($B55,'TK MYDTU'!$B$8:$X$5049,18,0)</f>
        <v>#N/A</v>
      </c>
      <c r="S55" s="14">
        <v>4.9000000000000004</v>
      </c>
      <c r="T55" s="14" t="s">
        <v>63</v>
      </c>
      <c r="U55" s="19"/>
      <c r="V55" s="19"/>
    </row>
    <row r="56" spans="1:22" s="21" customFormat="1" ht="13.8">
      <c r="A56" s="14">
        <v>50</v>
      </c>
      <c r="B56" s="15" t="e">
        <f>VLOOKUP($A56,DSMYDTU!$A$2:$E$487,2,0)</f>
        <v>#N/A</v>
      </c>
      <c r="C56" s="51" t="e">
        <f>VLOOKUP($A56,DSMYDTU!$A$2:$G$487,3,0)</f>
        <v>#N/A</v>
      </c>
      <c r="D56" s="52" t="e">
        <f>VLOOKUP($A56,DSMYDTU!$A$2:$G$487,4,0)</f>
        <v>#N/A</v>
      </c>
      <c r="E56" s="15" t="e">
        <f>VLOOKUP($A56,DSMYDTU!$A$2:$G$487,5,0)</f>
        <v>#N/A</v>
      </c>
      <c r="F56" s="16" t="e">
        <f>VLOOKUP($A56,DSMYDTU!$A$2:$G$487,6,0)</f>
        <v>#N/A</v>
      </c>
      <c r="G56" s="17" t="e">
        <f>VLOOKUP(B56,'TK MYDTU'!$B$8:$Q$8047,13,0)</f>
        <v>#N/A</v>
      </c>
      <c r="H56" s="17" t="e">
        <f>VLOOKUP(B56,'TK MYDTU'!$B$8:$Q$8047,14,0)</f>
        <v>#N/A</v>
      </c>
      <c r="I56" s="17" t="e">
        <f>VLOOKUP(B56,'TK MYDTU'!$B$8:$Q$8047,15,0)</f>
        <v>#N/A</v>
      </c>
      <c r="J56" s="17" t="e">
        <f>VLOOKUP(B56,'TK MYDTU'!$B$8:$Q$8047,16,0)</f>
        <v>#N/A</v>
      </c>
      <c r="K56" s="17" t="e">
        <f t="shared" si="0"/>
        <v>#N/A</v>
      </c>
      <c r="L56" s="17"/>
      <c r="M56" s="18">
        <f t="shared" si="1"/>
        <v>0</v>
      </c>
      <c r="N56" s="19" t="str">
        <f t="shared" si="2"/>
        <v>Không</v>
      </c>
      <c r="O56" s="19" t="e">
        <f>VLOOKUP($A56,DSMYDTU!$A$2:$G$487,7,0)</f>
        <v>#N/A</v>
      </c>
      <c r="P56" s="20"/>
      <c r="Q56" s="53" t="e">
        <f t="shared" si="3"/>
        <v>#N/A</v>
      </c>
      <c r="R56" s="17" t="e">
        <f>VLOOKUP($B56,'TK MYDTU'!$B$8:$X$5049,18,0)</f>
        <v>#N/A</v>
      </c>
      <c r="S56" s="14">
        <v>5.0999999999999996</v>
      </c>
      <c r="T56" s="14" t="s">
        <v>64</v>
      </c>
      <c r="U56" s="19"/>
      <c r="V56" s="19"/>
    </row>
    <row r="57" spans="1:22" s="21" customFormat="1" ht="13.8">
      <c r="A57" s="14">
        <v>51</v>
      </c>
      <c r="B57" s="15" t="e">
        <f>VLOOKUP($A57,DSMYDTU!$A$2:$E$487,2,0)</f>
        <v>#N/A</v>
      </c>
      <c r="C57" s="51" t="e">
        <f>VLOOKUP($A57,DSMYDTU!$A$2:$G$487,3,0)</f>
        <v>#N/A</v>
      </c>
      <c r="D57" s="52" t="e">
        <f>VLOOKUP($A57,DSMYDTU!$A$2:$G$487,4,0)</f>
        <v>#N/A</v>
      </c>
      <c r="E57" s="15" t="e">
        <f>VLOOKUP($A57,DSMYDTU!$A$2:$G$487,5,0)</f>
        <v>#N/A</v>
      </c>
      <c r="F57" s="16" t="e">
        <f>VLOOKUP($A57,DSMYDTU!$A$2:$G$487,6,0)</f>
        <v>#N/A</v>
      </c>
      <c r="G57" s="17" t="e">
        <f>VLOOKUP(B57,'TK MYDTU'!$B$8:$Q$8047,13,0)</f>
        <v>#N/A</v>
      </c>
      <c r="H57" s="17" t="e">
        <f>VLOOKUP(B57,'TK MYDTU'!$B$8:$Q$8047,14,0)</f>
        <v>#N/A</v>
      </c>
      <c r="I57" s="17" t="e">
        <f>VLOOKUP(B57,'TK MYDTU'!$B$8:$Q$8047,15,0)</f>
        <v>#N/A</v>
      </c>
      <c r="J57" s="17" t="e">
        <f>VLOOKUP(B57,'TK MYDTU'!$B$8:$Q$8047,16,0)</f>
        <v>#N/A</v>
      </c>
      <c r="K57" s="17" t="e">
        <f t="shared" si="0"/>
        <v>#N/A</v>
      </c>
      <c r="L57" s="17"/>
      <c r="M57" s="18">
        <f t="shared" si="1"/>
        <v>0</v>
      </c>
      <c r="N57" s="19" t="str">
        <f t="shared" si="2"/>
        <v>Không</v>
      </c>
      <c r="O57" s="19" t="e">
        <f>VLOOKUP($A57,DSMYDTU!$A$2:$G$487,7,0)</f>
        <v>#N/A</v>
      </c>
      <c r="P57" s="20"/>
      <c r="Q57" s="53" t="e">
        <f t="shared" si="3"/>
        <v>#N/A</v>
      </c>
      <c r="R57" s="17" t="e">
        <f>VLOOKUP($B57,'TK MYDTU'!$B$8:$X$5049,18,0)</f>
        <v>#N/A</v>
      </c>
      <c r="S57" s="14">
        <v>5.2</v>
      </c>
      <c r="T57" s="14" t="s">
        <v>65</v>
      </c>
      <c r="U57" s="19"/>
      <c r="V57" s="19"/>
    </row>
    <row r="58" spans="1:22" s="21" customFormat="1" ht="13.8">
      <c r="A58" s="14">
        <v>52</v>
      </c>
      <c r="B58" s="15" t="e">
        <f>VLOOKUP($A58,DSMYDTU!$A$2:$E$487,2,0)</f>
        <v>#N/A</v>
      </c>
      <c r="C58" s="51" t="e">
        <f>VLOOKUP($A58,DSMYDTU!$A$2:$G$487,3,0)</f>
        <v>#N/A</v>
      </c>
      <c r="D58" s="52" t="e">
        <f>VLOOKUP($A58,DSMYDTU!$A$2:$G$487,4,0)</f>
        <v>#N/A</v>
      </c>
      <c r="E58" s="15" t="e">
        <f>VLOOKUP($A58,DSMYDTU!$A$2:$G$487,5,0)</f>
        <v>#N/A</v>
      </c>
      <c r="F58" s="16" t="e">
        <f>VLOOKUP($A58,DSMYDTU!$A$2:$G$487,6,0)</f>
        <v>#N/A</v>
      </c>
      <c r="G58" s="17" t="e">
        <f>VLOOKUP(B58,'TK MYDTU'!$B$8:$Q$8047,13,0)</f>
        <v>#N/A</v>
      </c>
      <c r="H58" s="17" t="e">
        <f>VLOOKUP(B58,'TK MYDTU'!$B$8:$Q$8047,14,0)</f>
        <v>#N/A</v>
      </c>
      <c r="I58" s="17" t="e">
        <f>VLOOKUP(B58,'TK MYDTU'!$B$8:$Q$8047,15,0)</f>
        <v>#N/A</v>
      </c>
      <c r="J58" s="17" t="e">
        <f>VLOOKUP(B58,'TK MYDTU'!$B$8:$Q$8047,16,0)</f>
        <v>#N/A</v>
      </c>
      <c r="K58" s="17" t="e">
        <f t="shared" si="0"/>
        <v>#N/A</v>
      </c>
      <c r="L58" s="17"/>
      <c r="M58" s="18">
        <f t="shared" si="1"/>
        <v>0</v>
      </c>
      <c r="N58" s="19" t="str">
        <f t="shared" si="2"/>
        <v>Không</v>
      </c>
      <c r="O58" s="19" t="e">
        <f>VLOOKUP($A58,DSMYDTU!$A$2:$G$487,7,0)</f>
        <v>#N/A</v>
      </c>
      <c r="P58" s="20"/>
      <c r="Q58" s="53" t="e">
        <f t="shared" si="3"/>
        <v>#N/A</v>
      </c>
      <c r="R58" s="17" t="e">
        <f>VLOOKUP($B58,'TK MYDTU'!$B$8:$X$5049,18,0)</f>
        <v>#N/A</v>
      </c>
      <c r="S58" s="14">
        <v>5.3</v>
      </c>
      <c r="T58" s="14" t="s">
        <v>66</v>
      </c>
      <c r="U58" s="19"/>
      <c r="V58" s="19"/>
    </row>
    <row r="59" spans="1:22" s="21" customFormat="1" ht="13.8">
      <c r="A59" s="14">
        <v>53</v>
      </c>
      <c r="B59" s="15" t="e">
        <f>VLOOKUP($A59,DSMYDTU!$A$2:$E$487,2,0)</f>
        <v>#N/A</v>
      </c>
      <c r="C59" s="51" t="e">
        <f>VLOOKUP($A59,DSMYDTU!$A$2:$G$487,3,0)</f>
        <v>#N/A</v>
      </c>
      <c r="D59" s="52" t="e">
        <f>VLOOKUP($A59,DSMYDTU!$A$2:$G$487,4,0)</f>
        <v>#N/A</v>
      </c>
      <c r="E59" s="15" t="e">
        <f>VLOOKUP($A59,DSMYDTU!$A$2:$G$487,5,0)</f>
        <v>#N/A</v>
      </c>
      <c r="F59" s="16" t="e">
        <f>VLOOKUP($A59,DSMYDTU!$A$2:$G$487,6,0)</f>
        <v>#N/A</v>
      </c>
      <c r="G59" s="17" t="e">
        <f>VLOOKUP(B59,'TK MYDTU'!$B$8:$Q$8047,13,0)</f>
        <v>#N/A</v>
      </c>
      <c r="H59" s="17" t="e">
        <f>VLOOKUP(B59,'TK MYDTU'!$B$8:$Q$8047,14,0)</f>
        <v>#N/A</v>
      </c>
      <c r="I59" s="17" t="e">
        <f>VLOOKUP(B59,'TK MYDTU'!$B$8:$Q$8047,15,0)</f>
        <v>#N/A</v>
      </c>
      <c r="J59" s="17" t="e">
        <f>VLOOKUP(B59,'TK MYDTU'!$B$8:$Q$8047,16,0)</f>
        <v>#N/A</v>
      </c>
      <c r="K59" s="17" t="e">
        <f t="shared" si="0"/>
        <v>#N/A</v>
      </c>
      <c r="L59" s="17"/>
      <c r="M59" s="18">
        <f t="shared" si="1"/>
        <v>0</v>
      </c>
      <c r="N59" s="19" t="str">
        <f t="shared" si="2"/>
        <v>Không</v>
      </c>
      <c r="O59" s="19" t="e">
        <f>VLOOKUP($A59,DSMYDTU!$A$2:$G$487,7,0)</f>
        <v>#N/A</v>
      </c>
      <c r="P59" s="20"/>
      <c r="Q59" s="53" t="e">
        <f t="shared" si="3"/>
        <v>#N/A</v>
      </c>
      <c r="R59" s="17" t="e">
        <f>VLOOKUP($B59,'TK MYDTU'!$B$8:$X$5049,18,0)</f>
        <v>#N/A</v>
      </c>
      <c r="S59" s="14">
        <v>6.1</v>
      </c>
      <c r="T59" s="14" t="s">
        <v>67</v>
      </c>
      <c r="U59" s="19"/>
      <c r="V59" s="19"/>
    </row>
    <row r="60" spans="1:22" s="21" customFormat="1" ht="13.8">
      <c r="A60" s="14">
        <v>54</v>
      </c>
      <c r="B60" s="15" t="e">
        <f>VLOOKUP($A60,DSMYDTU!$A$2:$E$487,2,0)</f>
        <v>#N/A</v>
      </c>
      <c r="C60" s="51" t="e">
        <f>VLOOKUP($A60,DSMYDTU!$A$2:$G$487,3,0)</f>
        <v>#N/A</v>
      </c>
      <c r="D60" s="52" t="e">
        <f>VLOOKUP($A60,DSMYDTU!$A$2:$G$487,4,0)</f>
        <v>#N/A</v>
      </c>
      <c r="E60" s="15" t="e">
        <f>VLOOKUP($A60,DSMYDTU!$A$2:$G$487,5,0)</f>
        <v>#N/A</v>
      </c>
      <c r="F60" s="16" t="e">
        <f>VLOOKUP($A60,DSMYDTU!$A$2:$G$487,6,0)</f>
        <v>#N/A</v>
      </c>
      <c r="G60" s="17" t="e">
        <f>VLOOKUP(B60,'TK MYDTU'!$B$8:$Q$8047,13,0)</f>
        <v>#N/A</v>
      </c>
      <c r="H60" s="17" t="e">
        <f>VLOOKUP(B60,'TK MYDTU'!$B$8:$Q$8047,14,0)</f>
        <v>#N/A</v>
      </c>
      <c r="I60" s="17" t="e">
        <f>VLOOKUP(B60,'TK MYDTU'!$B$8:$Q$8047,15,0)</f>
        <v>#N/A</v>
      </c>
      <c r="J60" s="17" t="e">
        <f>VLOOKUP(B60,'TK MYDTU'!$B$8:$Q$8047,16,0)</f>
        <v>#N/A</v>
      </c>
      <c r="K60" s="17" t="e">
        <f t="shared" si="0"/>
        <v>#N/A</v>
      </c>
      <c r="L60" s="17"/>
      <c r="M60" s="18">
        <f t="shared" si="1"/>
        <v>0</v>
      </c>
      <c r="N60" s="19" t="str">
        <f t="shared" si="2"/>
        <v>Không</v>
      </c>
      <c r="O60" s="19" t="e">
        <f>VLOOKUP($A60,DSMYDTU!$A$2:$G$487,7,0)</f>
        <v>#N/A</v>
      </c>
      <c r="P60" s="20"/>
      <c r="Q60" s="53" t="e">
        <f t="shared" si="3"/>
        <v>#N/A</v>
      </c>
      <c r="R60" s="17" t="e">
        <f>VLOOKUP($B60,'TK MYDTU'!$B$8:$X$5049,18,0)</f>
        <v>#N/A</v>
      </c>
      <c r="S60" s="14">
        <v>5.4</v>
      </c>
      <c r="T60" s="14" t="s">
        <v>68</v>
      </c>
      <c r="U60" s="19"/>
      <c r="V60" s="19"/>
    </row>
    <row r="61" spans="1:22" s="21" customFormat="1" ht="13.8">
      <c r="A61" s="14">
        <v>55</v>
      </c>
      <c r="B61" s="15" t="e">
        <f>VLOOKUP($A61,DSMYDTU!$A$2:$E$487,2,0)</f>
        <v>#N/A</v>
      </c>
      <c r="C61" s="51" t="e">
        <f>VLOOKUP($A61,DSMYDTU!$A$2:$G$487,3,0)</f>
        <v>#N/A</v>
      </c>
      <c r="D61" s="52" t="e">
        <f>VLOOKUP($A61,DSMYDTU!$A$2:$G$487,4,0)</f>
        <v>#N/A</v>
      </c>
      <c r="E61" s="15" t="e">
        <f>VLOOKUP($A61,DSMYDTU!$A$2:$G$487,5,0)</f>
        <v>#N/A</v>
      </c>
      <c r="F61" s="16" t="e">
        <f>VLOOKUP($A61,DSMYDTU!$A$2:$G$487,6,0)</f>
        <v>#N/A</v>
      </c>
      <c r="G61" s="17" t="e">
        <f>VLOOKUP(B61,'TK MYDTU'!$B$8:$Q$8047,13,0)</f>
        <v>#N/A</v>
      </c>
      <c r="H61" s="17" t="e">
        <f>VLOOKUP(B61,'TK MYDTU'!$B$8:$Q$8047,14,0)</f>
        <v>#N/A</v>
      </c>
      <c r="I61" s="17" t="e">
        <f>VLOOKUP(B61,'TK MYDTU'!$B$8:$Q$8047,15,0)</f>
        <v>#N/A</v>
      </c>
      <c r="J61" s="17" t="e">
        <f>VLOOKUP(B61,'TK MYDTU'!$B$8:$Q$8047,16,0)</f>
        <v>#N/A</v>
      </c>
      <c r="K61" s="17" t="e">
        <f t="shared" si="0"/>
        <v>#N/A</v>
      </c>
      <c r="L61" s="17"/>
      <c r="M61" s="18">
        <f t="shared" si="1"/>
        <v>0</v>
      </c>
      <c r="N61" s="19" t="str">
        <f t="shared" si="2"/>
        <v>Không</v>
      </c>
      <c r="O61" s="19" t="e">
        <f>VLOOKUP($A61,DSMYDTU!$A$2:$G$487,7,0)</f>
        <v>#N/A</v>
      </c>
      <c r="P61" s="20"/>
      <c r="Q61" s="53" t="e">
        <f t="shared" si="3"/>
        <v>#N/A</v>
      </c>
      <c r="R61" s="17" t="e">
        <f>VLOOKUP($B61,'TK MYDTU'!$B$8:$X$5049,18,0)</f>
        <v>#N/A</v>
      </c>
      <c r="S61" s="14">
        <v>5.5</v>
      </c>
      <c r="T61" s="14" t="s">
        <v>69</v>
      </c>
      <c r="U61" s="19"/>
      <c r="V61" s="19"/>
    </row>
    <row r="62" spans="1:22" s="21" customFormat="1" ht="13.8">
      <c r="A62" s="14">
        <v>56</v>
      </c>
      <c r="B62" s="15" t="e">
        <f>VLOOKUP($A62,DSMYDTU!$A$2:$E$487,2,0)</f>
        <v>#N/A</v>
      </c>
      <c r="C62" s="51" t="e">
        <f>VLOOKUP($A62,DSMYDTU!$A$2:$G$487,3,0)</f>
        <v>#N/A</v>
      </c>
      <c r="D62" s="52" t="e">
        <f>VLOOKUP($A62,DSMYDTU!$A$2:$G$487,4,0)</f>
        <v>#N/A</v>
      </c>
      <c r="E62" s="15" t="e">
        <f>VLOOKUP($A62,DSMYDTU!$A$2:$G$487,5,0)</f>
        <v>#N/A</v>
      </c>
      <c r="F62" s="16" t="e">
        <f>VLOOKUP($A62,DSMYDTU!$A$2:$G$487,6,0)</f>
        <v>#N/A</v>
      </c>
      <c r="G62" s="17" t="e">
        <f>VLOOKUP(B62,'TK MYDTU'!$B$8:$Q$8047,13,0)</f>
        <v>#N/A</v>
      </c>
      <c r="H62" s="17" t="e">
        <f>VLOOKUP(B62,'TK MYDTU'!$B$8:$Q$8047,14,0)</f>
        <v>#N/A</v>
      </c>
      <c r="I62" s="17" t="e">
        <f>VLOOKUP(B62,'TK MYDTU'!$B$8:$Q$8047,15,0)</f>
        <v>#N/A</v>
      </c>
      <c r="J62" s="17" t="e">
        <f>VLOOKUP(B62,'TK MYDTU'!$B$8:$Q$8047,16,0)</f>
        <v>#N/A</v>
      </c>
      <c r="K62" s="17" t="e">
        <f t="shared" si="0"/>
        <v>#N/A</v>
      </c>
      <c r="L62" s="17"/>
      <c r="M62" s="18">
        <f t="shared" si="1"/>
        <v>0</v>
      </c>
      <c r="N62" s="19" t="str">
        <f t="shared" si="2"/>
        <v>Không</v>
      </c>
      <c r="O62" s="19" t="e">
        <f>VLOOKUP($A62,DSMYDTU!$A$2:$G$487,7,0)</f>
        <v>#N/A</v>
      </c>
      <c r="P62" s="20"/>
      <c r="Q62" s="53" t="e">
        <f t="shared" si="3"/>
        <v>#N/A</v>
      </c>
      <c r="R62" s="17" t="e">
        <f>VLOOKUP($B62,'TK MYDTU'!$B$8:$X$5049,18,0)</f>
        <v>#N/A</v>
      </c>
      <c r="S62" s="14">
        <v>5.6</v>
      </c>
      <c r="T62" s="14" t="s">
        <v>70</v>
      </c>
      <c r="U62" s="19"/>
      <c r="V62" s="19"/>
    </row>
    <row r="63" spans="1:22" s="21" customFormat="1" ht="13.8">
      <c r="A63" s="14">
        <v>57</v>
      </c>
      <c r="B63" s="15" t="e">
        <f>VLOOKUP($A63,DSMYDTU!$A$2:$E$487,2,0)</f>
        <v>#N/A</v>
      </c>
      <c r="C63" s="51" t="e">
        <f>VLOOKUP($A63,DSMYDTU!$A$2:$G$487,3,0)</f>
        <v>#N/A</v>
      </c>
      <c r="D63" s="52" t="e">
        <f>VLOOKUP($A63,DSMYDTU!$A$2:$G$487,4,0)</f>
        <v>#N/A</v>
      </c>
      <c r="E63" s="15" t="e">
        <f>VLOOKUP($A63,DSMYDTU!$A$2:$G$487,5,0)</f>
        <v>#N/A</v>
      </c>
      <c r="F63" s="16" t="e">
        <f>VLOOKUP($A63,DSMYDTU!$A$2:$G$487,6,0)</f>
        <v>#N/A</v>
      </c>
      <c r="G63" s="17" t="e">
        <f>VLOOKUP(B63,'TK MYDTU'!$B$8:$Q$8047,13,0)</f>
        <v>#N/A</v>
      </c>
      <c r="H63" s="17" t="e">
        <f>VLOOKUP(B63,'TK MYDTU'!$B$8:$Q$8047,14,0)</f>
        <v>#N/A</v>
      </c>
      <c r="I63" s="17" t="e">
        <f>VLOOKUP(B63,'TK MYDTU'!$B$8:$Q$8047,15,0)</f>
        <v>#N/A</v>
      </c>
      <c r="J63" s="17" t="e">
        <f>VLOOKUP(B63,'TK MYDTU'!$B$8:$Q$8047,16,0)</f>
        <v>#N/A</v>
      </c>
      <c r="K63" s="17" t="e">
        <f t="shared" si="0"/>
        <v>#N/A</v>
      </c>
      <c r="L63" s="17"/>
      <c r="M63" s="18">
        <f t="shared" si="1"/>
        <v>0</v>
      </c>
      <c r="N63" s="19" t="str">
        <f t="shared" si="2"/>
        <v>Không</v>
      </c>
      <c r="O63" s="19" t="e">
        <f>VLOOKUP($A63,DSMYDTU!$A$2:$G$487,7,0)</f>
        <v>#N/A</v>
      </c>
      <c r="P63" s="20"/>
      <c r="Q63" s="53" t="e">
        <f t="shared" si="3"/>
        <v>#N/A</v>
      </c>
      <c r="R63" s="17" t="e">
        <f>VLOOKUP($B63,'TK MYDTU'!$B$8:$X$5049,18,0)</f>
        <v>#N/A</v>
      </c>
      <c r="S63" s="14">
        <v>5.7</v>
      </c>
      <c r="T63" s="14" t="s">
        <v>71</v>
      </c>
      <c r="U63" s="19"/>
      <c r="V63" s="19"/>
    </row>
    <row r="64" spans="1:22" s="21" customFormat="1" ht="13.8">
      <c r="A64" s="14">
        <v>58</v>
      </c>
      <c r="B64" s="15" t="e">
        <f>VLOOKUP($A64,DSMYDTU!$A$2:$E$487,2,0)</f>
        <v>#N/A</v>
      </c>
      <c r="C64" s="51" t="e">
        <f>VLOOKUP($A64,DSMYDTU!$A$2:$G$487,3,0)</f>
        <v>#N/A</v>
      </c>
      <c r="D64" s="52" t="e">
        <f>VLOOKUP($A64,DSMYDTU!$A$2:$G$487,4,0)</f>
        <v>#N/A</v>
      </c>
      <c r="E64" s="15" t="e">
        <f>VLOOKUP($A64,DSMYDTU!$A$2:$G$487,5,0)</f>
        <v>#N/A</v>
      </c>
      <c r="F64" s="16" t="e">
        <f>VLOOKUP($A64,DSMYDTU!$A$2:$G$487,6,0)</f>
        <v>#N/A</v>
      </c>
      <c r="G64" s="17" t="e">
        <f>VLOOKUP(B64,'TK MYDTU'!$B$8:$Q$8047,13,0)</f>
        <v>#N/A</v>
      </c>
      <c r="H64" s="17" t="e">
        <f>VLOOKUP(B64,'TK MYDTU'!$B$8:$Q$8047,14,0)</f>
        <v>#N/A</v>
      </c>
      <c r="I64" s="17" t="e">
        <f>VLOOKUP(B64,'TK MYDTU'!$B$8:$Q$8047,15,0)</f>
        <v>#N/A</v>
      </c>
      <c r="J64" s="17" t="e">
        <f>VLOOKUP(B64,'TK MYDTU'!$B$8:$Q$8047,16,0)</f>
        <v>#N/A</v>
      </c>
      <c r="K64" s="17" t="e">
        <f t="shared" si="0"/>
        <v>#N/A</v>
      </c>
      <c r="L64" s="17"/>
      <c r="M64" s="18">
        <f t="shared" si="1"/>
        <v>0</v>
      </c>
      <c r="N64" s="19" t="str">
        <f t="shared" si="2"/>
        <v>Không</v>
      </c>
      <c r="O64" s="19" t="e">
        <f>VLOOKUP($A64,DSMYDTU!$A$2:$G$487,7,0)</f>
        <v>#N/A</v>
      </c>
      <c r="P64" s="20"/>
      <c r="Q64" s="53" t="e">
        <f t="shared" si="3"/>
        <v>#N/A</v>
      </c>
      <c r="R64" s="17" t="e">
        <f>VLOOKUP($B64,'TK MYDTU'!$B$8:$X$5049,18,0)</f>
        <v>#N/A</v>
      </c>
      <c r="S64" s="14">
        <v>5.8</v>
      </c>
      <c r="T64" s="14" t="s">
        <v>72</v>
      </c>
      <c r="U64" s="19"/>
      <c r="V64" s="19"/>
    </row>
    <row r="65" spans="1:22" s="21" customFormat="1" ht="13.8">
      <c r="A65" s="14">
        <v>59</v>
      </c>
      <c r="B65" s="15" t="e">
        <f>VLOOKUP($A65,DSMYDTU!$A$2:$E$487,2,0)</f>
        <v>#N/A</v>
      </c>
      <c r="C65" s="51" t="e">
        <f>VLOOKUP($A65,DSMYDTU!$A$2:$G$487,3,0)</f>
        <v>#N/A</v>
      </c>
      <c r="D65" s="52" t="e">
        <f>VLOOKUP($A65,DSMYDTU!$A$2:$G$487,4,0)</f>
        <v>#N/A</v>
      </c>
      <c r="E65" s="15" t="e">
        <f>VLOOKUP($A65,DSMYDTU!$A$2:$G$487,5,0)</f>
        <v>#N/A</v>
      </c>
      <c r="F65" s="16" t="e">
        <f>VLOOKUP($A65,DSMYDTU!$A$2:$G$487,6,0)</f>
        <v>#N/A</v>
      </c>
      <c r="G65" s="17" t="e">
        <f>VLOOKUP(B65,'TK MYDTU'!$B$8:$Q$8047,13,0)</f>
        <v>#N/A</v>
      </c>
      <c r="H65" s="17" t="e">
        <f>VLOOKUP(B65,'TK MYDTU'!$B$8:$Q$8047,14,0)</f>
        <v>#N/A</v>
      </c>
      <c r="I65" s="17" t="e">
        <f>VLOOKUP(B65,'TK MYDTU'!$B$8:$Q$8047,15,0)</f>
        <v>#N/A</v>
      </c>
      <c r="J65" s="17" t="e">
        <f>VLOOKUP(B65,'TK MYDTU'!$B$8:$Q$8047,16,0)</f>
        <v>#N/A</v>
      </c>
      <c r="K65" s="17" t="e">
        <f t="shared" si="0"/>
        <v>#N/A</v>
      </c>
      <c r="L65" s="17"/>
      <c r="M65" s="18">
        <f t="shared" si="1"/>
        <v>0</v>
      </c>
      <c r="N65" s="19" t="str">
        <f t="shared" si="2"/>
        <v>Không</v>
      </c>
      <c r="O65" s="19" t="e">
        <f>VLOOKUP($A65,DSMYDTU!$A$2:$G$487,7,0)</f>
        <v>#N/A</v>
      </c>
      <c r="P65" s="20"/>
      <c r="Q65" s="53" t="e">
        <f t="shared" si="3"/>
        <v>#N/A</v>
      </c>
      <c r="R65" s="17" t="e">
        <f>VLOOKUP($B65,'TK MYDTU'!$B$8:$X$5049,18,0)</f>
        <v>#N/A</v>
      </c>
      <c r="S65" s="14">
        <v>5.9</v>
      </c>
      <c r="T65" s="14" t="s">
        <v>73</v>
      </c>
      <c r="U65" s="19"/>
      <c r="V65" s="19"/>
    </row>
    <row r="66" spans="1:22" s="21" customFormat="1" ht="13.8">
      <c r="A66" s="14">
        <v>60</v>
      </c>
      <c r="B66" s="15" t="e">
        <f>VLOOKUP($A66,DSMYDTU!$A$2:$E$487,2,0)</f>
        <v>#N/A</v>
      </c>
      <c r="C66" s="51" t="e">
        <f>VLOOKUP($A66,DSMYDTU!$A$2:$G$487,3,0)</f>
        <v>#N/A</v>
      </c>
      <c r="D66" s="52" t="e">
        <f>VLOOKUP($A66,DSMYDTU!$A$2:$G$487,4,0)</f>
        <v>#N/A</v>
      </c>
      <c r="E66" s="15" t="e">
        <f>VLOOKUP($A66,DSMYDTU!$A$2:$G$487,5,0)</f>
        <v>#N/A</v>
      </c>
      <c r="F66" s="16" t="e">
        <f>VLOOKUP($A66,DSMYDTU!$A$2:$G$487,6,0)</f>
        <v>#N/A</v>
      </c>
      <c r="G66" s="17" t="e">
        <f>VLOOKUP(B66,'TK MYDTU'!$B$8:$Q$8047,13,0)</f>
        <v>#N/A</v>
      </c>
      <c r="H66" s="17" t="e">
        <f>VLOOKUP(B66,'TK MYDTU'!$B$8:$Q$8047,14,0)</f>
        <v>#N/A</v>
      </c>
      <c r="I66" s="17" t="e">
        <f>VLOOKUP(B66,'TK MYDTU'!$B$8:$Q$8047,15,0)</f>
        <v>#N/A</v>
      </c>
      <c r="J66" s="17" t="e">
        <f>VLOOKUP(B66,'TK MYDTU'!$B$8:$Q$8047,16,0)</f>
        <v>#N/A</v>
      </c>
      <c r="K66" s="17" t="e">
        <f t="shared" si="0"/>
        <v>#N/A</v>
      </c>
      <c r="L66" s="17"/>
      <c r="M66" s="18">
        <f t="shared" si="1"/>
        <v>0</v>
      </c>
      <c r="N66" s="19" t="str">
        <f t="shared" si="2"/>
        <v>Không</v>
      </c>
      <c r="O66" s="19" t="e">
        <f>VLOOKUP($A66,DSMYDTU!$A$2:$G$487,7,0)</f>
        <v>#N/A</v>
      </c>
      <c r="P66" s="20"/>
      <c r="Q66" s="53" t="e">
        <f t="shared" si="3"/>
        <v>#N/A</v>
      </c>
      <c r="R66" s="17" t="e">
        <f>VLOOKUP($B66,'TK MYDTU'!$B$8:$X$5049,18,0)</f>
        <v>#N/A</v>
      </c>
      <c r="S66" s="14">
        <v>6.1</v>
      </c>
      <c r="T66" s="14" t="s">
        <v>67</v>
      </c>
      <c r="U66" s="19"/>
      <c r="V66" s="19"/>
    </row>
    <row r="67" spans="1:22" s="21" customFormat="1" ht="13.8">
      <c r="A67" s="14">
        <v>61</v>
      </c>
      <c r="B67" s="15" t="e">
        <f>VLOOKUP($A67,DSMYDTU!$A$2:$E$487,2,0)</f>
        <v>#N/A</v>
      </c>
      <c r="C67" s="51" t="e">
        <f>VLOOKUP($A67,DSMYDTU!$A$2:$G$487,3,0)</f>
        <v>#N/A</v>
      </c>
      <c r="D67" s="52" t="e">
        <f>VLOOKUP($A67,DSMYDTU!$A$2:$G$487,4,0)</f>
        <v>#N/A</v>
      </c>
      <c r="E67" s="15" t="e">
        <f>VLOOKUP($A67,DSMYDTU!$A$2:$G$487,5,0)</f>
        <v>#N/A</v>
      </c>
      <c r="F67" s="16" t="e">
        <f>VLOOKUP($A67,DSMYDTU!$A$2:$G$487,6,0)</f>
        <v>#N/A</v>
      </c>
      <c r="G67" s="17" t="e">
        <f>VLOOKUP(B67,'TK MYDTU'!$B$8:$Q$8047,13,0)</f>
        <v>#N/A</v>
      </c>
      <c r="H67" s="17" t="e">
        <f>VLOOKUP(B67,'TK MYDTU'!$B$8:$Q$8047,14,0)</f>
        <v>#N/A</v>
      </c>
      <c r="I67" s="17" t="e">
        <f>VLOOKUP(B67,'TK MYDTU'!$B$8:$Q$8047,15,0)</f>
        <v>#N/A</v>
      </c>
      <c r="J67" s="17" t="e">
        <f>VLOOKUP(B67,'TK MYDTU'!$B$8:$Q$8047,16,0)</f>
        <v>#N/A</v>
      </c>
      <c r="K67" s="17" t="e">
        <f t="shared" si="0"/>
        <v>#N/A</v>
      </c>
      <c r="L67" s="17"/>
      <c r="M67" s="18">
        <f t="shared" si="1"/>
        <v>0</v>
      </c>
      <c r="N67" s="19" t="str">
        <f t="shared" si="2"/>
        <v>Không</v>
      </c>
      <c r="O67" s="19" t="e">
        <f>VLOOKUP($A67,DSMYDTU!$A$2:$G$487,7,0)</f>
        <v>#N/A</v>
      </c>
      <c r="P67" s="20"/>
      <c r="Q67" s="53" t="e">
        <f t="shared" si="3"/>
        <v>#N/A</v>
      </c>
      <c r="R67" s="17" t="e">
        <f>VLOOKUP($B67,'TK MYDTU'!$B$8:$X$5049,18,0)</f>
        <v>#N/A</v>
      </c>
      <c r="S67" s="14">
        <v>6.2</v>
      </c>
      <c r="T67" s="14" t="s">
        <v>74</v>
      </c>
      <c r="U67" s="19"/>
      <c r="V67" s="19"/>
    </row>
    <row r="68" spans="1:22" s="21" customFormat="1" ht="13.8">
      <c r="A68" s="14">
        <v>62</v>
      </c>
      <c r="B68" s="15" t="e">
        <f>VLOOKUP($A68,DSMYDTU!$A$2:$E$487,2,0)</f>
        <v>#N/A</v>
      </c>
      <c r="C68" s="51" t="e">
        <f>VLOOKUP($A68,DSMYDTU!$A$2:$G$487,3,0)</f>
        <v>#N/A</v>
      </c>
      <c r="D68" s="52" t="e">
        <f>VLOOKUP($A68,DSMYDTU!$A$2:$G$487,4,0)</f>
        <v>#N/A</v>
      </c>
      <c r="E68" s="15" t="e">
        <f>VLOOKUP($A68,DSMYDTU!$A$2:$G$487,5,0)</f>
        <v>#N/A</v>
      </c>
      <c r="F68" s="16" t="e">
        <f>VLOOKUP($A68,DSMYDTU!$A$2:$G$487,6,0)</f>
        <v>#N/A</v>
      </c>
      <c r="G68" s="17" t="e">
        <f>VLOOKUP(B68,'TK MYDTU'!$B$8:$Q$8047,13,0)</f>
        <v>#N/A</v>
      </c>
      <c r="H68" s="17" t="e">
        <f>VLOOKUP(B68,'TK MYDTU'!$B$8:$Q$8047,14,0)</f>
        <v>#N/A</v>
      </c>
      <c r="I68" s="17" t="e">
        <f>VLOOKUP(B68,'TK MYDTU'!$B$8:$Q$8047,15,0)</f>
        <v>#N/A</v>
      </c>
      <c r="J68" s="17" t="e">
        <f>VLOOKUP(B68,'TK MYDTU'!$B$8:$Q$8047,16,0)</f>
        <v>#N/A</v>
      </c>
      <c r="K68" s="17" t="e">
        <f t="shared" si="0"/>
        <v>#N/A</v>
      </c>
      <c r="L68" s="17"/>
      <c r="M68" s="18">
        <f t="shared" si="1"/>
        <v>0</v>
      </c>
      <c r="N68" s="19" t="str">
        <f t="shared" si="2"/>
        <v>Không</v>
      </c>
      <c r="O68" s="19" t="e">
        <f>VLOOKUP($A68,DSMYDTU!$A$2:$G$487,7,0)</f>
        <v>#N/A</v>
      </c>
      <c r="P68" s="20"/>
      <c r="Q68" s="53" t="e">
        <f t="shared" si="3"/>
        <v>#N/A</v>
      </c>
      <c r="R68" s="17" t="e">
        <f>VLOOKUP($B68,'TK MYDTU'!$B$8:$X$5049,18,0)</f>
        <v>#N/A</v>
      </c>
      <c r="S68" s="14">
        <v>6.3</v>
      </c>
      <c r="T68" s="14" t="s">
        <v>75</v>
      </c>
      <c r="U68" s="19"/>
      <c r="V68" s="19"/>
    </row>
    <row r="69" spans="1:22" s="21" customFormat="1" ht="13.8">
      <c r="A69" s="14">
        <v>63</v>
      </c>
      <c r="B69" s="15" t="e">
        <f>VLOOKUP($A69,DSMYDTU!$A$2:$E$487,2,0)</f>
        <v>#N/A</v>
      </c>
      <c r="C69" s="51" t="e">
        <f>VLOOKUP($A69,DSMYDTU!$A$2:$G$487,3,0)</f>
        <v>#N/A</v>
      </c>
      <c r="D69" s="52" t="e">
        <f>VLOOKUP($A69,DSMYDTU!$A$2:$G$487,4,0)</f>
        <v>#N/A</v>
      </c>
      <c r="E69" s="15" t="e">
        <f>VLOOKUP($A69,DSMYDTU!$A$2:$G$487,5,0)</f>
        <v>#N/A</v>
      </c>
      <c r="F69" s="16" t="e">
        <f>VLOOKUP($A69,DSMYDTU!$A$2:$G$487,6,0)</f>
        <v>#N/A</v>
      </c>
      <c r="G69" s="17" t="e">
        <f>VLOOKUP(B69,'TK MYDTU'!$B$8:$Q$8047,13,0)</f>
        <v>#N/A</v>
      </c>
      <c r="H69" s="17" t="e">
        <f>VLOOKUP(B69,'TK MYDTU'!$B$8:$Q$8047,14,0)</f>
        <v>#N/A</v>
      </c>
      <c r="I69" s="17" t="e">
        <f>VLOOKUP(B69,'TK MYDTU'!$B$8:$Q$8047,15,0)</f>
        <v>#N/A</v>
      </c>
      <c r="J69" s="17" t="e">
        <f>VLOOKUP(B69,'TK MYDTU'!$B$8:$Q$8047,16,0)</f>
        <v>#N/A</v>
      </c>
      <c r="K69" s="17" t="e">
        <f t="shared" si="0"/>
        <v>#N/A</v>
      </c>
      <c r="L69" s="17"/>
      <c r="M69" s="18">
        <f t="shared" si="1"/>
        <v>0</v>
      </c>
      <c r="N69" s="19" t="str">
        <f t="shared" si="2"/>
        <v>Không</v>
      </c>
      <c r="O69" s="19" t="e">
        <f>VLOOKUP($A69,DSMYDTU!$A$2:$G$487,7,0)</f>
        <v>#N/A</v>
      </c>
      <c r="P69" s="20"/>
      <c r="Q69" s="53" t="e">
        <f t="shared" si="3"/>
        <v>#N/A</v>
      </c>
      <c r="R69" s="17" t="e">
        <f>VLOOKUP($B69,'TK MYDTU'!$B$8:$X$5049,18,0)</f>
        <v>#N/A</v>
      </c>
      <c r="S69" s="14">
        <v>6.4</v>
      </c>
      <c r="T69" s="14" t="s">
        <v>76</v>
      </c>
      <c r="U69" s="19"/>
      <c r="V69" s="19"/>
    </row>
    <row r="70" spans="1:22" s="21" customFormat="1" ht="13.8">
      <c r="A70" s="14">
        <v>64</v>
      </c>
      <c r="B70" s="15" t="e">
        <f>VLOOKUP($A70,DSMYDTU!$A$2:$E$487,2,0)</f>
        <v>#N/A</v>
      </c>
      <c r="C70" s="51" t="e">
        <f>VLOOKUP($A70,DSMYDTU!$A$2:$G$487,3,0)</f>
        <v>#N/A</v>
      </c>
      <c r="D70" s="52" t="e">
        <f>VLOOKUP($A70,DSMYDTU!$A$2:$G$487,4,0)</f>
        <v>#N/A</v>
      </c>
      <c r="E70" s="15" t="e">
        <f>VLOOKUP($A70,DSMYDTU!$A$2:$G$487,5,0)</f>
        <v>#N/A</v>
      </c>
      <c r="F70" s="16" t="e">
        <f>VLOOKUP($A70,DSMYDTU!$A$2:$G$487,6,0)</f>
        <v>#N/A</v>
      </c>
      <c r="G70" s="17" t="e">
        <f>VLOOKUP(B70,'TK MYDTU'!$B$8:$Q$8047,13,0)</f>
        <v>#N/A</v>
      </c>
      <c r="H70" s="17" t="e">
        <f>VLOOKUP(B70,'TK MYDTU'!$B$8:$Q$8047,14,0)</f>
        <v>#N/A</v>
      </c>
      <c r="I70" s="17" t="e">
        <f>VLOOKUP(B70,'TK MYDTU'!$B$8:$Q$8047,15,0)</f>
        <v>#N/A</v>
      </c>
      <c r="J70" s="17" t="e">
        <f>VLOOKUP(B70,'TK MYDTU'!$B$8:$Q$8047,16,0)</f>
        <v>#N/A</v>
      </c>
      <c r="K70" s="17" t="e">
        <f t="shared" si="0"/>
        <v>#N/A</v>
      </c>
      <c r="L70" s="17"/>
      <c r="M70" s="18">
        <f t="shared" si="1"/>
        <v>0</v>
      </c>
      <c r="N70" s="19" t="str">
        <f t="shared" si="2"/>
        <v>Không</v>
      </c>
      <c r="O70" s="19" t="e">
        <f>VLOOKUP($A70,DSMYDTU!$A$2:$G$487,7,0)</f>
        <v>#N/A</v>
      </c>
      <c r="P70" s="20"/>
      <c r="Q70" s="53" t="e">
        <f t="shared" si="3"/>
        <v>#N/A</v>
      </c>
      <c r="R70" s="17" t="e">
        <f>VLOOKUP($B70,'TK MYDTU'!$B$8:$X$5049,18,0)</f>
        <v>#N/A</v>
      </c>
      <c r="S70" s="14">
        <v>6.5</v>
      </c>
      <c r="T70" s="14" t="s">
        <v>77</v>
      </c>
      <c r="U70" s="19"/>
      <c r="V70" s="19"/>
    </row>
    <row r="71" spans="1:22" s="21" customFormat="1" ht="13.8">
      <c r="A71" s="14">
        <v>65</v>
      </c>
      <c r="B71" s="15" t="e">
        <f>VLOOKUP($A71,DSMYDTU!$A$2:$E$487,2,0)</f>
        <v>#N/A</v>
      </c>
      <c r="C71" s="51" t="e">
        <f>VLOOKUP($A71,DSMYDTU!$A$2:$G$487,3,0)</f>
        <v>#N/A</v>
      </c>
      <c r="D71" s="52" t="e">
        <f>VLOOKUP($A71,DSMYDTU!$A$2:$G$487,4,0)</f>
        <v>#N/A</v>
      </c>
      <c r="E71" s="15" t="e">
        <f>VLOOKUP($A71,DSMYDTU!$A$2:$G$487,5,0)</f>
        <v>#N/A</v>
      </c>
      <c r="F71" s="16" t="e">
        <f>VLOOKUP($A71,DSMYDTU!$A$2:$G$487,6,0)</f>
        <v>#N/A</v>
      </c>
      <c r="G71" s="17" t="e">
        <f>VLOOKUP(B71,'TK MYDTU'!$B$8:$Q$8047,13,0)</f>
        <v>#N/A</v>
      </c>
      <c r="H71" s="17" t="e">
        <f>VLOOKUP(B71,'TK MYDTU'!$B$8:$Q$8047,14,0)</f>
        <v>#N/A</v>
      </c>
      <c r="I71" s="17" t="e">
        <f>VLOOKUP(B71,'TK MYDTU'!$B$8:$Q$8047,15,0)</f>
        <v>#N/A</v>
      </c>
      <c r="J71" s="17" t="e">
        <f>VLOOKUP(B71,'TK MYDTU'!$B$8:$Q$8047,16,0)</f>
        <v>#N/A</v>
      </c>
      <c r="K71" s="17" t="e">
        <f t="shared" ref="K71:K134" si="4">J71=L71</f>
        <v>#N/A</v>
      </c>
      <c r="L71" s="17"/>
      <c r="M71" s="18">
        <f t="shared" ref="M71:M134" si="5">IF(AND(L71&gt;=1,ISNUMBER(L71)=TRUE),ROUND(SUMPRODUCT(G71:L71,$G$6:$L$6)/$M$6,1),0)</f>
        <v>0</v>
      </c>
      <c r="N71" s="19" t="str">
        <f t="shared" si="2"/>
        <v>Không</v>
      </c>
      <c r="O71" s="19" t="e">
        <f>VLOOKUP($A71,DSMYDTU!$A$2:$G$487,7,0)</f>
        <v>#N/A</v>
      </c>
      <c r="P71" s="20"/>
      <c r="Q71" s="53" t="e">
        <f t="shared" si="3"/>
        <v>#N/A</v>
      </c>
      <c r="R71" s="17" t="e">
        <f>VLOOKUP($B71,'TK MYDTU'!$B$8:$X$5049,18,0)</f>
        <v>#N/A</v>
      </c>
      <c r="S71" s="14">
        <v>6.6</v>
      </c>
      <c r="T71" s="14" t="s">
        <v>78</v>
      </c>
      <c r="U71" s="19"/>
      <c r="V71" s="19"/>
    </row>
    <row r="72" spans="1:22" s="21" customFormat="1" ht="13.8">
      <c r="A72" s="14">
        <v>66</v>
      </c>
      <c r="B72" s="15" t="e">
        <f>VLOOKUP($A72,DSMYDTU!$A$2:$E$487,2,0)</f>
        <v>#N/A</v>
      </c>
      <c r="C72" s="51" t="e">
        <f>VLOOKUP($A72,DSMYDTU!$A$2:$G$487,3,0)</f>
        <v>#N/A</v>
      </c>
      <c r="D72" s="52" t="e">
        <f>VLOOKUP($A72,DSMYDTU!$A$2:$G$487,4,0)</f>
        <v>#N/A</v>
      </c>
      <c r="E72" s="15" t="e">
        <f>VLOOKUP($A72,DSMYDTU!$A$2:$G$487,5,0)</f>
        <v>#N/A</v>
      </c>
      <c r="F72" s="16" t="e">
        <f>VLOOKUP($A72,DSMYDTU!$A$2:$G$487,6,0)</f>
        <v>#N/A</v>
      </c>
      <c r="G72" s="17" t="e">
        <f>VLOOKUP(B72,'TK MYDTU'!$B$8:$Q$8047,13,0)</f>
        <v>#N/A</v>
      </c>
      <c r="H72" s="17" t="e">
        <f>VLOOKUP(B72,'TK MYDTU'!$B$8:$Q$8047,14,0)</f>
        <v>#N/A</v>
      </c>
      <c r="I72" s="17" t="e">
        <f>VLOOKUP(B72,'TK MYDTU'!$B$8:$Q$8047,15,0)</f>
        <v>#N/A</v>
      </c>
      <c r="J72" s="17" t="e">
        <f>VLOOKUP(B72,'TK MYDTU'!$B$8:$Q$8047,16,0)</f>
        <v>#N/A</v>
      </c>
      <c r="K72" s="17" t="e">
        <f t="shared" si="4"/>
        <v>#N/A</v>
      </c>
      <c r="L72" s="17"/>
      <c r="M72" s="18">
        <f t="shared" si="5"/>
        <v>0</v>
      </c>
      <c r="N72" s="19" t="str">
        <f t="shared" ref="N72:N135" si="6">VLOOKUP(M72,$S$7:$T$542,2,0)</f>
        <v>Không</v>
      </c>
      <c r="O72" s="19" t="e">
        <f>VLOOKUP($A72,DSMYDTU!$A$2:$G$487,7,0)</f>
        <v>#N/A</v>
      </c>
      <c r="P72" s="20"/>
      <c r="Q72" s="53" t="e">
        <f t="shared" ref="Q72:Q135" si="7">R72=M72</f>
        <v>#N/A</v>
      </c>
      <c r="R72" s="17" t="e">
        <f>VLOOKUP($B72,'TK MYDTU'!$B$8:$X$5049,18,0)</f>
        <v>#N/A</v>
      </c>
      <c r="S72" s="14">
        <v>6.7</v>
      </c>
      <c r="T72" s="14" t="s">
        <v>79</v>
      </c>
      <c r="U72" s="19"/>
      <c r="V72" s="19"/>
    </row>
    <row r="73" spans="1:22" s="21" customFormat="1" ht="13.8">
      <c r="A73" s="14">
        <v>67</v>
      </c>
      <c r="B73" s="15" t="e">
        <f>VLOOKUP($A73,DSMYDTU!$A$2:$E$487,2,0)</f>
        <v>#N/A</v>
      </c>
      <c r="C73" s="51" t="e">
        <f>VLOOKUP($A73,DSMYDTU!$A$2:$G$487,3,0)</f>
        <v>#N/A</v>
      </c>
      <c r="D73" s="52" t="e">
        <f>VLOOKUP($A73,DSMYDTU!$A$2:$G$487,4,0)</f>
        <v>#N/A</v>
      </c>
      <c r="E73" s="15" t="e">
        <f>VLOOKUP($A73,DSMYDTU!$A$2:$G$487,5,0)</f>
        <v>#N/A</v>
      </c>
      <c r="F73" s="16" t="e">
        <f>VLOOKUP($A73,DSMYDTU!$A$2:$G$487,6,0)</f>
        <v>#N/A</v>
      </c>
      <c r="G73" s="17" t="e">
        <f>VLOOKUP(B73,'TK MYDTU'!$B$8:$Q$8047,13,0)</f>
        <v>#N/A</v>
      </c>
      <c r="H73" s="17" t="e">
        <f>VLOOKUP(B73,'TK MYDTU'!$B$8:$Q$8047,14,0)</f>
        <v>#N/A</v>
      </c>
      <c r="I73" s="17" t="e">
        <f>VLOOKUP(B73,'TK MYDTU'!$B$8:$Q$8047,15,0)</f>
        <v>#N/A</v>
      </c>
      <c r="J73" s="17" t="e">
        <f>VLOOKUP(B73,'TK MYDTU'!$B$8:$Q$8047,16,0)</f>
        <v>#N/A</v>
      </c>
      <c r="K73" s="17" t="e">
        <f t="shared" si="4"/>
        <v>#N/A</v>
      </c>
      <c r="L73" s="17"/>
      <c r="M73" s="18">
        <f t="shared" si="5"/>
        <v>0</v>
      </c>
      <c r="N73" s="19" t="str">
        <f t="shared" si="6"/>
        <v>Không</v>
      </c>
      <c r="O73" s="19" t="e">
        <f>VLOOKUP($A73,DSMYDTU!$A$2:$G$487,7,0)</f>
        <v>#N/A</v>
      </c>
      <c r="P73" s="20"/>
      <c r="Q73" s="53" t="e">
        <f t="shared" si="7"/>
        <v>#N/A</v>
      </c>
      <c r="R73" s="17" t="e">
        <f>VLOOKUP($B73,'TK MYDTU'!$B$8:$X$5049,18,0)</f>
        <v>#N/A</v>
      </c>
      <c r="S73" s="14">
        <v>6.8</v>
      </c>
      <c r="T73" s="14" t="s">
        <v>80</v>
      </c>
      <c r="U73" s="19"/>
      <c r="V73" s="19"/>
    </row>
    <row r="74" spans="1:22" s="21" customFormat="1" ht="13.8">
      <c r="A74" s="14">
        <v>68</v>
      </c>
      <c r="B74" s="15" t="e">
        <f>VLOOKUP($A74,DSMYDTU!$A$2:$E$487,2,0)</f>
        <v>#N/A</v>
      </c>
      <c r="C74" s="51" t="e">
        <f>VLOOKUP($A74,DSMYDTU!$A$2:$G$487,3,0)</f>
        <v>#N/A</v>
      </c>
      <c r="D74" s="52" t="e">
        <f>VLOOKUP($A74,DSMYDTU!$A$2:$G$487,4,0)</f>
        <v>#N/A</v>
      </c>
      <c r="E74" s="15" t="e">
        <f>VLOOKUP($A74,DSMYDTU!$A$2:$G$487,5,0)</f>
        <v>#N/A</v>
      </c>
      <c r="F74" s="16" t="e">
        <f>VLOOKUP($A74,DSMYDTU!$A$2:$G$487,6,0)</f>
        <v>#N/A</v>
      </c>
      <c r="G74" s="17" t="e">
        <f>VLOOKUP(B74,'TK MYDTU'!$B$8:$Q$8047,13,0)</f>
        <v>#N/A</v>
      </c>
      <c r="H74" s="17" t="e">
        <f>VLOOKUP(B74,'TK MYDTU'!$B$8:$Q$8047,14,0)</f>
        <v>#N/A</v>
      </c>
      <c r="I74" s="17" t="e">
        <f>VLOOKUP(B74,'TK MYDTU'!$B$8:$Q$8047,15,0)</f>
        <v>#N/A</v>
      </c>
      <c r="J74" s="17" t="e">
        <f>VLOOKUP(B74,'TK MYDTU'!$B$8:$Q$8047,16,0)</f>
        <v>#N/A</v>
      </c>
      <c r="K74" s="17" t="e">
        <f t="shared" si="4"/>
        <v>#N/A</v>
      </c>
      <c r="L74" s="17"/>
      <c r="M74" s="18">
        <f t="shared" si="5"/>
        <v>0</v>
      </c>
      <c r="N74" s="19" t="str">
        <f t="shared" si="6"/>
        <v>Không</v>
      </c>
      <c r="O74" s="19" t="e">
        <f>VLOOKUP($A74,DSMYDTU!$A$2:$G$487,7,0)</f>
        <v>#N/A</v>
      </c>
      <c r="P74" s="20"/>
      <c r="Q74" s="53" t="e">
        <f t="shared" si="7"/>
        <v>#N/A</v>
      </c>
      <c r="R74" s="17" t="e">
        <f>VLOOKUP($B74,'TK MYDTU'!$B$8:$X$5049,18,0)</f>
        <v>#N/A</v>
      </c>
      <c r="S74" s="14">
        <v>6.9</v>
      </c>
      <c r="T74" s="14" t="s">
        <v>81</v>
      </c>
      <c r="U74" s="19"/>
      <c r="V74" s="19"/>
    </row>
    <row r="75" spans="1:22" s="21" customFormat="1" ht="13.8">
      <c r="A75" s="14">
        <v>69</v>
      </c>
      <c r="B75" s="15" t="e">
        <f>VLOOKUP($A75,DSMYDTU!$A$2:$E$487,2,0)</f>
        <v>#N/A</v>
      </c>
      <c r="C75" s="51" t="e">
        <f>VLOOKUP($A75,DSMYDTU!$A$2:$G$487,3,0)</f>
        <v>#N/A</v>
      </c>
      <c r="D75" s="52" t="e">
        <f>VLOOKUP($A75,DSMYDTU!$A$2:$G$487,4,0)</f>
        <v>#N/A</v>
      </c>
      <c r="E75" s="15" t="e">
        <f>VLOOKUP($A75,DSMYDTU!$A$2:$G$487,5,0)</f>
        <v>#N/A</v>
      </c>
      <c r="F75" s="16" t="e">
        <f>VLOOKUP($A75,DSMYDTU!$A$2:$G$487,6,0)</f>
        <v>#N/A</v>
      </c>
      <c r="G75" s="17" t="e">
        <f>VLOOKUP(B75,'TK MYDTU'!$B$8:$Q$8047,13,0)</f>
        <v>#N/A</v>
      </c>
      <c r="H75" s="17" t="e">
        <f>VLOOKUP(B75,'TK MYDTU'!$B$8:$Q$8047,14,0)</f>
        <v>#N/A</v>
      </c>
      <c r="I75" s="17" t="e">
        <f>VLOOKUP(B75,'TK MYDTU'!$B$8:$Q$8047,15,0)</f>
        <v>#N/A</v>
      </c>
      <c r="J75" s="17" t="e">
        <f>VLOOKUP(B75,'TK MYDTU'!$B$8:$Q$8047,16,0)</f>
        <v>#N/A</v>
      </c>
      <c r="K75" s="17" t="e">
        <f t="shared" si="4"/>
        <v>#N/A</v>
      </c>
      <c r="L75" s="17"/>
      <c r="M75" s="18">
        <f t="shared" si="5"/>
        <v>0</v>
      </c>
      <c r="N75" s="19" t="str">
        <f t="shared" si="6"/>
        <v>Không</v>
      </c>
      <c r="O75" s="19" t="e">
        <f>VLOOKUP($A75,DSMYDTU!$A$2:$G$487,7,0)</f>
        <v>#N/A</v>
      </c>
      <c r="P75" s="20"/>
      <c r="Q75" s="53" t="e">
        <f t="shared" si="7"/>
        <v>#N/A</v>
      </c>
      <c r="R75" s="17" t="e">
        <f>VLOOKUP($B75,'TK MYDTU'!$B$8:$X$5049,18,0)</f>
        <v>#N/A</v>
      </c>
      <c r="S75" s="14">
        <v>7.1</v>
      </c>
      <c r="T75" s="14" t="s">
        <v>82</v>
      </c>
      <c r="U75" s="19"/>
      <c r="V75" s="19"/>
    </row>
    <row r="76" spans="1:22" s="21" customFormat="1" ht="13.8">
      <c r="A76" s="14">
        <v>70</v>
      </c>
      <c r="B76" s="15" t="e">
        <f>VLOOKUP($A76,DSMYDTU!$A$2:$E$487,2,0)</f>
        <v>#N/A</v>
      </c>
      <c r="C76" s="51" t="e">
        <f>VLOOKUP($A76,DSMYDTU!$A$2:$G$487,3,0)</f>
        <v>#N/A</v>
      </c>
      <c r="D76" s="52" t="e">
        <f>VLOOKUP($A76,DSMYDTU!$A$2:$G$487,4,0)</f>
        <v>#N/A</v>
      </c>
      <c r="E76" s="15" t="e">
        <f>VLOOKUP($A76,DSMYDTU!$A$2:$G$487,5,0)</f>
        <v>#N/A</v>
      </c>
      <c r="F76" s="16" t="e">
        <f>VLOOKUP($A76,DSMYDTU!$A$2:$G$487,6,0)</f>
        <v>#N/A</v>
      </c>
      <c r="G76" s="17" t="e">
        <f>VLOOKUP(B76,'TK MYDTU'!$B$8:$Q$8047,13,0)</f>
        <v>#N/A</v>
      </c>
      <c r="H76" s="17" t="e">
        <f>VLOOKUP(B76,'TK MYDTU'!$B$8:$Q$8047,14,0)</f>
        <v>#N/A</v>
      </c>
      <c r="I76" s="17" t="e">
        <f>VLOOKUP(B76,'TK MYDTU'!$B$8:$Q$8047,15,0)</f>
        <v>#N/A</v>
      </c>
      <c r="J76" s="17" t="e">
        <f>VLOOKUP(B76,'TK MYDTU'!$B$8:$Q$8047,16,0)</f>
        <v>#N/A</v>
      </c>
      <c r="K76" s="17" t="e">
        <f t="shared" si="4"/>
        <v>#N/A</v>
      </c>
      <c r="L76" s="17"/>
      <c r="M76" s="18">
        <f t="shared" si="5"/>
        <v>0</v>
      </c>
      <c r="N76" s="19" t="str">
        <f t="shared" si="6"/>
        <v>Không</v>
      </c>
      <c r="O76" s="19" t="e">
        <f>VLOOKUP($A76,DSMYDTU!$A$2:$G$487,7,0)</f>
        <v>#N/A</v>
      </c>
      <c r="P76" s="20"/>
      <c r="Q76" s="53" t="e">
        <f t="shared" si="7"/>
        <v>#N/A</v>
      </c>
      <c r="R76" s="17" t="e">
        <f>VLOOKUP($B76,'TK MYDTU'!$B$8:$X$5049,18,0)</f>
        <v>#N/A</v>
      </c>
      <c r="S76" s="14">
        <v>7.2</v>
      </c>
      <c r="T76" s="14" t="s">
        <v>83</v>
      </c>
      <c r="U76" s="19"/>
      <c r="V76" s="19"/>
    </row>
    <row r="77" spans="1:22" s="21" customFormat="1" ht="13.8">
      <c r="A77" s="14">
        <v>71</v>
      </c>
      <c r="B77" s="15" t="e">
        <f>VLOOKUP($A77,DSMYDTU!$A$2:$E$487,2,0)</f>
        <v>#N/A</v>
      </c>
      <c r="C77" s="51" t="e">
        <f>VLOOKUP($A77,DSMYDTU!$A$2:$G$487,3,0)</f>
        <v>#N/A</v>
      </c>
      <c r="D77" s="52" t="e">
        <f>VLOOKUP($A77,DSMYDTU!$A$2:$G$487,4,0)</f>
        <v>#N/A</v>
      </c>
      <c r="E77" s="15" t="e">
        <f>VLOOKUP($A77,DSMYDTU!$A$2:$G$487,5,0)</f>
        <v>#N/A</v>
      </c>
      <c r="F77" s="16" t="e">
        <f>VLOOKUP($A77,DSMYDTU!$A$2:$G$487,6,0)</f>
        <v>#N/A</v>
      </c>
      <c r="G77" s="17" t="e">
        <f>VLOOKUP(B77,'TK MYDTU'!$B$8:$Q$8047,13,0)</f>
        <v>#N/A</v>
      </c>
      <c r="H77" s="17" t="e">
        <f>VLOOKUP(B77,'TK MYDTU'!$B$8:$Q$8047,14,0)</f>
        <v>#N/A</v>
      </c>
      <c r="I77" s="17" t="e">
        <f>VLOOKUP(B77,'TK MYDTU'!$B$8:$Q$8047,15,0)</f>
        <v>#N/A</v>
      </c>
      <c r="J77" s="17" t="e">
        <f>VLOOKUP(B77,'TK MYDTU'!$B$8:$Q$8047,16,0)</f>
        <v>#N/A</v>
      </c>
      <c r="K77" s="17" t="e">
        <f t="shared" si="4"/>
        <v>#N/A</v>
      </c>
      <c r="L77" s="17"/>
      <c r="M77" s="18">
        <f t="shared" si="5"/>
        <v>0</v>
      </c>
      <c r="N77" s="19" t="str">
        <f t="shared" si="6"/>
        <v>Không</v>
      </c>
      <c r="O77" s="19" t="e">
        <f>VLOOKUP($A77,DSMYDTU!$A$2:$G$487,7,0)</f>
        <v>#N/A</v>
      </c>
      <c r="P77" s="20"/>
      <c r="Q77" s="53" t="e">
        <f t="shared" si="7"/>
        <v>#N/A</v>
      </c>
      <c r="R77" s="17" t="e">
        <f>VLOOKUP($B77,'TK MYDTU'!$B$8:$X$5049,18,0)</f>
        <v>#N/A</v>
      </c>
      <c r="S77" s="14">
        <v>7.3</v>
      </c>
      <c r="T77" s="14" t="s">
        <v>84</v>
      </c>
      <c r="U77" s="19"/>
      <c r="V77" s="19"/>
    </row>
    <row r="78" spans="1:22" s="21" customFormat="1" ht="13.8">
      <c r="A78" s="14">
        <v>72</v>
      </c>
      <c r="B78" s="15" t="e">
        <f>VLOOKUP($A78,DSMYDTU!$A$2:$E$487,2,0)</f>
        <v>#N/A</v>
      </c>
      <c r="C78" s="51" t="e">
        <f>VLOOKUP($A78,DSMYDTU!$A$2:$G$487,3,0)</f>
        <v>#N/A</v>
      </c>
      <c r="D78" s="52" t="e">
        <f>VLOOKUP($A78,DSMYDTU!$A$2:$G$487,4,0)</f>
        <v>#N/A</v>
      </c>
      <c r="E78" s="15" t="e">
        <f>VLOOKUP($A78,DSMYDTU!$A$2:$G$487,5,0)</f>
        <v>#N/A</v>
      </c>
      <c r="F78" s="16" t="e">
        <f>VLOOKUP($A78,DSMYDTU!$A$2:$G$487,6,0)</f>
        <v>#N/A</v>
      </c>
      <c r="G78" s="17" t="e">
        <f>VLOOKUP(B78,'TK MYDTU'!$B$8:$Q$8047,13,0)</f>
        <v>#N/A</v>
      </c>
      <c r="H78" s="17" t="e">
        <f>VLOOKUP(B78,'TK MYDTU'!$B$8:$Q$8047,14,0)</f>
        <v>#N/A</v>
      </c>
      <c r="I78" s="17" t="e">
        <f>VLOOKUP(B78,'TK MYDTU'!$B$8:$Q$8047,15,0)</f>
        <v>#N/A</v>
      </c>
      <c r="J78" s="17" t="e">
        <f>VLOOKUP(B78,'TK MYDTU'!$B$8:$Q$8047,16,0)</f>
        <v>#N/A</v>
      </c>
      <c r="K78" s="17" t="e">
        <f t="shared" si="4"/>
        <v>#N/A</v>
      </c>
      <c r="L78" s="17"/>
      <c r="M78" s="18">
        <f t="shared" si="5"/>
        <v>0</v>
      </c>
      <c r="N78" s="19" t="str">
        <f t="shared" si="6"/>
        <v>Không</v>
      </c>
      <c r="O78" s="19" t="e">
        <f>VLOOKUP($A78,DSMYDTU!$A$2:$G$487,7,0)</f>
        <v>#N/A</v>
      </c>
      <c r="P78" s="20"/>
      <c r="Q78" s="53" t="e">
        <f t="shared" si="7"/>
        <v>#N/A</v>
      </c>
      <c r="R78" s="17" t="e">
        <f>VLOOKUP($B78,'TK MYDTU'!$B$8:$X$5049,18,0)</f>
        <v>#N/A</v>
      </c>
      <c r="S78" s="14">
        <v>7.4</v>
      </c>
      <c r="T78" s="14" t="s">
        <v>85</v>
      </c>
      <c r="U78" s="19"/>
      <c r="V78" s="19"/>
    </row>
    <row r="79" spans="1:22" s="21" customFormat="1" ht="13.8">
      <c r="A79" s="14">
        <v>73</v>
      </c>
      <c r="B79" s="15" t="e">
        <f>VLOOKUP($A79,DSMYDTU!$A$2:$E$487,2,0)</f>
        <v>#N/A</v>
      </c>
      <c r="C79" s="51" t="e">
        <f>VLOOKUP($A79,DSMYDTU!$A$2:$G$487,3,0)</f>
        <v>#N/A</v>
      </c>
      <c r="D79" s="52" t="e">
        <f>VLOOKUP($A79,DSMYDTU!$A$2:$G$487,4,0)</f>
        <v>#N/A</v>
      </c>
      <c r="E79" s="15" t="e">
        <f>VLOOKUP($A79,DSMYDTU!$A$2:$G$487,5,0)</f>
        <v>#N/A</v>
      </c>
      <c r="F79" s="16" t="e">
        <f>VLOOKUP($A79,DSMYDTU!$A$2:$G$487,6,0)</f>
        <v>#N/A</v>
      </c>
      <c r="G79" s="17" t="e">
        <f>VLOOKUP(B79,'TK MYDTU'!$B$8:$Q$8047,13,0)</f>
        <v>#N/A</v>
      </c>
      <c r="H79" s="17" t="e">
        <f>VLOOKUP(B79,'TK MYDTU'!$B$8:$Q$8047,14,0)</f>
        <v>#N/A</v>
      </c>
      <c r="I79" s="17" t="e">
        <f>VLOOKUP(B79,'TK MYDTU'!$B$8:$Q$8047,15,0)</f>
        <v>#N/A</v>
      </c>
      <c r="J79" s="17" t="e">
        <f>VLOOKUP(B79,'TK MYDTU'!$B$8:$Q$8047,16,0)</f>
        <v>#N/A</v>
      </c>
      <c r="K79" s="17" t="e">
        <f t="shared" si="4"/>
        <v>#N/A</v>
      </c>
      <c r="L79" s="17"/>
      <c r="M79" s="18">
        <f t="shared" si="5"/>
        <v>0</v>
      </c>
      <c r="N79" s="19" t="str">
        <f t="shared" si="6"/>
        <v>Không</v>
      </c>
      <c r="O79" s="19" t="e">
        <f>VLOOKUP($A79,DSMYDTU!$A$2:$G$487,7,0)</f>
        <v>#N/A</v>
      </c>
      <c r="P79" s="20"/>
      <c r="Q79" s="53" t="e">
        <f t="shared" si="7"/>
        <v>#N/A</v>
      </c>
      <c r="R79" s="17" t="e">
        <f>VLOOKUP($B79,'TK MYDTU'!$B$8:$X$5049,18,0)</f>
        <v>#N/A</v>
      </c>
      <c r="S79" s="14">
        <v>7.5</v>
      </c>
      <c r="T79" s="14" t="s">
        <v>86</v>
      </c>
      <c r="U79" s="19"/>
      <c r="V79" s="19"/>
    </row>
    <row r="80" spans="1:22" s="21" customFormat="1" ht="13.8">
      <c r="A80" s="14">
        <v>74</v>
      </c>
      <c r="B80" s="15" t="e">
        <f>VLOOKUP($A80,DSMYDTU!$A$2:$E$487,2,0)</f>
        <v>#N/A</v>
      </c>
      <c r="C80" s="51" t="e">
        <f>VLOOKUP($A80,DSMYDTU!$A$2:$G$487,3,0)</f>
        <v>#N/A</v>
      </c>
      <c r="D80" s="52" t="e">
        <f>VLOOKUP($A80,DSMYDTU!$A$2:$G$487,4,0)</f>
        <v>#N/A</v>
      </c>
      <c r="E80" s="15" t="e">
        <f>VLOOKUP($A80,DSMYDTU!$A$2:$G$487,5,0)</f>
        <v>#N/A</v>
      </c>
      <c r="F80" s="16" t="e">
        <f>VLOOKUP($A80,DSMYDTU!$A$2:$G$487,6,0)</f>
        <v>#N/A</v>
      </c>
      <c r="G80" s="17" t="e">
        <f>VLOOKUP(B80,'TK MYDTU'!$B$8:$Q$8047,13,0)</f>
        <v>#N/A</v>
      </c>
      <c r="H80" s="17" t="e">
        <f>VLOOKUP(B80,'TK MYDTU'!$B$8:$Q$8047,14,0)</f>
        <v>#N/A</v>
      </c>
      <c r="I80" s="17" t="e">
        <f>VLOOKUP(B80,'TK MYDTU'!$B$8:$Q$8047,15,0)</f>
        <v>#N/A</v>
      </c>
      <c r="J80" s="17" t="e">
        <f>VLOOKUP(B80,'TK MYDTU'!$B$8:$Q$8047,16,0)</f>
        <v>#N/A</v>
      </c>
      <c r="K80" s="17" t="e">
        <f t="shared" si="4"/>
        <v>#N/A</v>
      </c>
      <c r="L80" s="17"/>
      <c r="M80" s="18">
        <f t="shared" si="5"/>
        <v>0</v>
      </c>
      <c r="N80" s="19" t="str">
        <f t="shared" si="6"/>
        <v>Không</v>
      </c>
      <c r="O80" s="19" t="e">
        <f>VLOOKUP($A80,DSMYDTU!$A$2:$G$487,7,0)</f>
        <v>#N/A</v>
      </c>
      <c r="P80" s="20"/>
      <c r="Q80" s="53" t="e">
        <f t="shared" si="7"/>
        <v>#N/A</v>
      </c>
      <c r="R80" s="17" t="e">
        <f>VLOOKUP($B80,'TK MYDTU'!$B$8:$X$5049,18,0)</f>
        <v>#N/A</v>
      </c>
      <c r="S80" s="14">
        <v>7.6</v>
      </c>
      <c r="T80" s="14" t="s">
        <v>87</v>
      </c>
      <c r="U80" s="19"/>
      <c r="V80" s="19"/>
    </row>
    <row r="81" spans="1:22" s="21" customFormat="1" ht="13.8">
      <c r="A81" s="14">
        <v>75</v>
      </c>
      <c r="B81" s="15" t="e">
        <f>VLOOKUP($A81,DSMYDTU!$A$2:$E$487,2,0)</f>
        <v>#N/A</v>
      </c>
      <c r="C81" s="51" t="e">
        <f>VLOOKUP($A81,DSMYDTU!$A$2:$G$487,3,0)</f>
        <v>#N/A</v>
      </c>
      <c r="D81" s="52" t="e">
        <f>VLOOKUP($A81,DSMYDTU!$A$2:$G$487,4,0)</f>
        <v>#N/A</v>
      </c>
      <c r="E81" s="15" t="e">
        <f>VLOOKUP($A81,DSMYDTU!$A$2:$G$487,5,0)</f>
        <v>#N/A</v>
      </c>
      <c r="F81" s="16" t="e">
        <f>VLOOKUP($A81,DSMYDTU!$A$2:$G$487,6,0)</f>
        <v>#N/A</v>
      </c>
      <c r="G81" s="17" t="e">
        <f>VLOOKUP(B81,'TK MYDTU'!$B$8:$Q$8047,13,0)</f>
        <v>#N/A</v>
      </c>
      <c r="H81" s="17" t="e">
        <f>VLOOKUP(B81,'TK MYDTU'!$B$8:$Q$8047,14,0)</f>
        <v>#N/A</v>
      </c>
      <c r="I81" s="17" t="e">
        <f>VLOOKUP(B81,'TK MYDTU'!$B$8:$Q$8047,15,0)</f>
        <v>#N/A</v>
      </c>
      <c r="J81" s="17" t="e">
        <f>VLOOKUP(B81,'TK MYDTU'!$B$8:$Q$8047,16,0)</f>
        <v>#N/A</v>
      </c>
      <c r="K81" s="17" t="e">
        <f t="shared" si="4"/>
        <v>#N/A</v>
      </c>
      <c r="L81" s="17"/>
      <c r="M81" s="18">
        <f t="shared" si="5"/>
        <v>0</v>
      </c>
      <c r="N81" s="19" t="str">
        <f t="shared" si="6"/>
        <v>Không</v>
      </c>
      <c r="O81" s="19" t="e">
        <f>VLOOKUP($A81,DSMYDTU!$A$2:$G$487,7,0)</f>
        <v>#N/A</v>
      </c>
      <c r="P81" s="20"/>
      <c r="Q81" s="53" t="e">
        <f t="shared" si="7"/>
        <v>#N/A</v>
      </c>
      <c r="R81" s="17" t="e">
        <f>VLOOKUP($B81,'TK MYDTU'!$B$8:$X$5049,18,0)</f>
        <v>#N/A</v>
      </c>
      <c r="S81" s="14">
        <v>7.7</v>
      </c>
      <c r="T81" s="14" t="s">
        <v>88</v>
      </c>
      <c r="U81" s="19"/>
      <c r="V81" s="19"/>
    </row>
    <row r="82" spans="1:22" s="21" customFormat="1" ht="13.8">
      <c r="A82" s="14">
        <v>76</v>
      </c>
      <c r="B82" s="15" t="e">
        <f>VLOOKUP($A82,DSMYDTU!$A$2:$E$487,2,0)</f>
        <v>#N/A</v>
      </c>
      <c r="C82" s="51" t="e">
        <f>VLOOKUP($A82,DSMYDTU!$A$2:$G$487,3,0)</f>
        <v>#N/A</v>
      </c>
      <c r="D82" s="52" t="e">
        <f>VLOOKUP($A82,DSMYDTU!$A$2:$G$487,4,0)</f>
        <v>#N/A</v>
      </c>
      <c r="E82" s="15" t="e">
        <f>VLOOKUP($A82,DSMYDTU!$A$2:$G$487,5,0)</f>
        <v>#N/A</v>
      </c>
      <c r="F82" s="16" t="e">
        <f>VLOOKUP($A82,DSMYDTU!$A$2:$G$487,6,0)</f>
        <v>#N/A</v>
      </c>
      <c r="G82" s="17" t="e">
        <f>VLOOKUP(B82,'TK MYDTU'!$B$8:$Q$8047,13,0)</f>
        <v>#N/A</v>
      </c>
      <c r="H82" s="17" t="e">
        <f>VLOOKUP(B82,'TK MYDTU'!$B$8:$Q$8047,14,0)</f>
        <v>#N/A</v>
      </c>
      <c r="I82" s="17" t="e">
        <f>VLOOKUP(B82,'TK MYDTU'!$B$8:$Q$8047,15,0)</f>
        <v>#N/A</v>
      </c>
      <c r="J82" s="17" t="e">
        <f>VLOOKUP(B82,'TK MYDTU'!$B$8:$Q$8047,16,0)</f>
        <v>#N/A</v>
      </c>
      <c r="K82" s="17" t="e">
        <f t="shared" si="4"/>
        <v>#N/A</v>
      </c>
      <c r="L82" s="17"/>
      <c r="M82" s="18">
        <f t="shared" si="5"/>
        <v>0</v>
      </c>
      <c r="N82" s="19" t="str">
        <f t="shared" si="6"/>
        <v>Không</v>
      </c>
      <c r="O82" s="19" t="e">
        <f>VLOOKUP($A82,DSMYDTU!$A$2:$G$487,7,0)</f>
        <v>#N/A</v>
      </c>
      <c r="P82" s="20"/>
      <c r="Q82" s="53" t="e">
        <f t="shared" si="7"/>
        <v>#N/A</v>
      </c>
      <c r="R82" s="17" t="e">
        <f>VLOOKUP($B82,'TK MYDTU'!$B$8:$X$5049,18,0)</f>
        <v>#N/A</v>
      </c>
      <c r="S82" s="14">
        <v>7.8</v>
      </c>
      <c r="T82" s="14" t="s">
        <v>89</v>
      </c>
      <c r="U82" s="19"/>
      <c r="V82" s="19"/>
    </row>
    <row r="83" spans="1:22" s="21" customFormat="1" ht="13.8">
      <c r="A83" s="14">
        <v>77</v>
      </c>
      <c r="B83" s="15" t="e">
        <f>VLOOKUP($A83,DSMYDTU!$A$2:$E$487,2,0)</f>
        <v>#N/A</v>
      </c>
      <c r="C83" s="51" t="e">
        <f>VLOOKUP($A83,DSMYDTU!$A$2:$G$487,3,0)</f>
        <v>#N/A</v>
      </c>
      <c r="D83" s="52" t="e">
        <f>VLOOKUP($A83,DSMYDTU!$A$2:$G$487,4,0)</f>
        <v>#N/A</v>
      </c>
      <c r="E83" s="15" t="e">
        <f>VLOOKUP($A83,DSMYDTU!$A$2:$G$487,5,0)</f>
        <v>#N/A</v>
      </c>
      <c r="F83" s="16" t="e">
        <f>VLOOKUP($A83,DSMYDTU!$A$2:$G$487,6,0)</f>
        <v>#N/A</v>
      </c>
      <c r="G83" s="17" t="e">
        <f>VLOOKUP(B83,'TK MYDTU'!$B$8:$Q$8047,13,0)</f>
        <v>#N/A</v>
      </c>
      <c r="H83" s="17" t="e">
        <f>VLOOKUP(B83,'TK MYDTU'!$B$8:$Q$8047,14,0)</f>
        <v>#N/A</v>
      </c>
      <c r="I83" s="17" t="e">
        <f>VLOOKUP(B83,'TK MYDTU'!$B$8:$Q$8047,15,0)</f>
        <v>#N/A</v>
      </c>
      <c r="J83" s="17" t="e">
        <f>VLOOKUP(B83,'TK MYDTU'!$B$8:$Q$8047,16,0)</f>
        <v>#N/A</v>
      </c>
      <c r="K83" s="17" t="e">
        <f t="shared" si="4"/>
        <v>#N/A</v>
      </c>
      <c r="L83" s="17"/>
      <c r="M83" s="18">
        <f t="shared" si="5"/>
        <v>0</v>
      </c>
      <c r="N83" s="19" t="str">
        <f t="shared" si="6"/>
        <v>Không</v>
      </c>
      <c r="O83" s="19" t="e">
        <f>VLOOKUP($A83,DSMYDTU!$A$2:$G$487,7,0)</f>
        <v>#N/A</v>
      </c>
      <c r="P83" s="20"/>
      <c r="Q83" s="53" t="e">
        <f t="shared" si="7"/>
        <v>#N/A</v>
      </c>
      <c r="R83" s="17" t="e">
        <f>VLOOKUP($B83,'TK MYDTU'!$B$8:$X$5049,18,0)</f>
        <v>#N/A</v>
      </c>
      <c r="S83" s="14">
        <v>7.9</v>
      </c>
      <c r="T83" s="14" t="s">
        <v>90</v>
      </c>
      <c r="U83" s="19"/>
      <c r="V83" s="19"/>
    </row>
    <row r="84" spans="1:22" s="21" customFormat="1" ht="13.8">
      <c r="A84" s="14">
        <v>78</v>
      </c>
      <c r="B84" s="15" t="e">
        <f>VLOOKUP($A84,DSMYDTU!$A$2:$E$487,2,0)</f>
        <v>#N/A</v>
      </c>
      <c r="C84" s="51" t="e">
        <f>VLOOKUP($A84,DSMYDTU!$A$2:$G$487,3,0)</f>
        <v>#N/A</v>
      </c>
      <c r="D84" s="52" t="e">
        <f>VLOOKUP($A84,DSMYDTU!$A$2:$G$487,4,0)</f>
        <v>#N/A</v>
      </c>
      <c r="E84" s="15" t="e">
        <f>VLOOKUP($A84,DSMYDTU!$A$2:$G$487,5,0)</f>
        <v>#N/A</v>
      </c>
      <c r="F84" s="16" t="e">
        <f>VLOOKUP($A84,DSMYDTU!$A$2:$G$487,6,0)</f>
        <v>#N/A</v>
      </c>
      <c r="G84" s="17" t="e">
        <f>VLOOKUP(B84,'TK MYDTU'!$B$8:$Q$8047,13,0)</f>
        <v>#N/A</v>
      </c>
      <c r="H84" s="17" t="e">
        <f>VLOOKUP(B84,'TK MYDTU'!$B$8:$Q$8047,14,0)</f>
        <v>#N/A</v>
      </c>
      <c r="I84" s="17" t="e">
        <f>VLOOKUP(B84,'TK MYDTU'!$B$8:$Q$8047,15,0)</f>
        <v>#N/A</v>
      </c>
      <c r="J84" s="17" t="e">
        <f>VLOOKUP(B84,'TK MYDTU'!$B$8:$Q$8047,16,0)</f>
        <v>#N/A</v>
      </c>
      <c r="K84" s="17" t="e">
        <f t="shared" si="4"/>
        <v>#N/A</v>
      </c>
      <c r="L84" s="17"/>
      <c r="M84" s="18">
        <f t="shared" si="5"/>
        <v>0</v>
      </c>
      <c r="N84" s="19" t="str">
        <f t="shared" si="6"/>
        <v>Không</v>
      </c>
      <c r="O84" s="19" t="e">
        <f>VLOOKUP($A84,DSMYDTU!$A$2:$G$487,7,0)</f>
        <v>#N/A</v>
      </c>
      <c r="P84" s="20"/>
      <c r="Q84" s="53" t="e">
        <f t="shared" si="7"/>
        <v>#N/A</v>
      </c>
      <c r="R84" s="17" t="e">
        <f>VLOOKUP($B84,'TK MYDTU'!$B$8:$X$5049,18,0)</f>
        <v>#N/A</v>
      </c>
      <c r="S84" s="14">
        <v>8.1</v>
      </c>
      <c r="T84" s="14" t="s">
        <v>91</v>
      </c>
      <c r="U84" s="19"/>
      <c r="V84" s="19"/>
    </row>
    <row r="85" spans="1:22" s="21" customFormat="1" ht="13.8">
      <c r="A85" s="14">
        <v>79</v>
      </c>
      <c r="B85" s="15" t="e">
        <f>VLOOKUP($A85,DSMYDTU!$A$2:$E$487,2,0)</f>
        <v>#N/A</v>
      </c>
      <c r="C85" s="51" t="e">
        <f>VLOOKUP($A85,DSMYDTU!$A$2:$G$487,3,0)</f>
        <v>#N/A</v>
      </c>
      <c r="D85" s="52" t="e">
        <f>VLOOKUP($A85,DSMYDTU!$A$2:$G$487,4,0)</f>
        <v>#N/A</v>
      </c>
      <c r="E85" s="15" t="e">
        <f>VLOOKUP($A85,DSMYDTU!$A$2:$G$487,5,0)</f>
        <v>#N/A</v>
      </c>
      <c r="F85" s="16" t="e">
        <f>VLOOKUP($A85,DSMYDTU!$A$2:$G$487,6,0)</f>
        <v>#N/A</v>
      </c>
      <c r="G85" s="17" t="e">
        <f>VLOOKUP(B85,'TK MYDTU'!$B$8:$Q$8047,13,0)</f>
        <v>#N/A</v>
      </c>
      <c r="H85" s="17" t="e">
        <f>VLOOKUP(B85,'TK MYDTU'!$B$8:$Q$8047,14,0)</f>
        <v>#N/A</v>
      </c>
      <c r="I85" s="17" t="e">
        <f>VLOOKUP(B85,'TK MYDTU'!$B$8:$Q$8047,15,0)</f>
        <v>#N/A</v>
      </c>
      <c r="J85" s="17" t="e">
        <f>VLOOKUP(B85,'TK MYDTU'!$B$8:$Q$8047,16,0)</f>
        <v>#N/A</v>
      </c>
      <c r="K85" s="17" t="e">
        <f t="shared" si="4"/>
        <v>#N/A</v>
      </c>
      <c r="L85" s="17"/>
      <c r="M85" s="18">
        <f t="shared" si="5"/>
        <v>0</v>
      </c>
      <c r="N85" s="19" t="str">
        <f t="shared" si="6"/>
        <v>Không</v>
      </c>
      <c r="O85" s="19" t="e">
        <f>VLOOKUP($A85,DSMYDTU!$A$2:$G$487,7,0)</f>
        <v>#N/A</v>
      </c>
      <c r="P85" s="20"/>
      <c r="Q85" s="53" t="e">
        <f t="shared" si="7"/>
        <v>#N/A</v>
      </c>
      <c r="R85" s="17" t="e">
        <f>VLOOKUP($B85,'TK MYDTU'!$B$8:$X$5049,18,0)</f>
        <v>#N/A</v>
      </c>
      <c r="S85" s="14">
        <v>8.1999999999999993</v>
      </c>
      <c r="T85" s="14" t="s">
        <v>92</v>
      </c>
      <c r="U85" s="19"/>
      <c r="V85" s="19"/>
    </row>
    <row r="86" spans="1:22" s="21" customFormat="1" ht="13.8">
      <c r="A86" s="14">
        <v>80</v>
      </c>
      <c r="B86" s="15" t="e">
        <f>VLOOKUP($A86,DSMYDTU!$A$2:$E$487,2,0)</f>
        <v>#N/A</v>
      </c>
      <c r="C86" s="51" t="e">
        <f>VLOOKUP($A86,DSMYDTU!$A$2:$G$487,3,0)</f>
        <v>#N/A</v>
      </c>
      <c r="D86" s="52" t="e">
        <f>VLOOKUP($A86,DSMYDTU!$A$2:$G$487,4,0)</f>
        <v>#N/A</v>
      </c>
      <c r="E86" s="15" t="e">
        <f>VLOOKUP($A86,DSMYDTU!$A$2:$G$487,5,0)</f>
        <v>#N/A</v>
      </c>
      <c r="F86" s="16" t="e">
        <f>VLOOKUP($A86,DSMYDTU!$A$2:$G$487,6,0)</f>
        <v>#N/A</v>
      </c>
      <c r="G86" s="17" t="e">
        <f>VLOOKUP(B86,'TK MYDTU'!$B$8:$Q$8047,13,0)</f>
        <v>#N/A</v>
      </c>
      <c r="H86" s="17" t="e">
        <f>VLOOKUP(B86,'TK MYDTU'!$B$8:$Q$8047,14,0)</f>
        <v>#N/A</v>
      </c>
      <c r="I86" s="17" t="e">
        <f>VLOOKUP(B86,'TK MYDTU'!$B$8:$Q$8047,15,0)</f>
        <v>#N/A</v>
      </c>
      <c r="J86" s="17" t="e">
        <f>VLOOKUP(B86,'TK MYDTU'!$B$8:$Q$8047,16,0)</f>
        <v>#N/A</v>
      </c>
      <c r="K86" s="17" t="e">
        <f t="shared" si="4"/>
        <v>#N/A</v>
      </c>
      <c r="L86" s="17"/>
      <c r="M86" s="18">
        <f t="shared" si="5"/>
        <v>0</v>
      </c>
      <c r="N86" s="19" t="str">
        <f t="shared" si="6"/>
        <v>Không</v>
      </c>
      <c r="O86" s="19" t="e">
        <f>VLOOKUP($A86,DSMYDTU!$A$2:$G$487,7,0)</f>
        <v>#N/A</v>
      </c>
      <c r="P86" s="20"/>
      <c r="Q86" s="53" t="e">
        <f t="shared" si="7"/>
        <v>#N/A</v>
      </c>
      <c r="R86" s="17" t="e">
        <f>VLOOKUP($B86,'TK MYDTU'!$B$8:$X$5049,18,0)</f>
        <v>#N/A</v>
      </c>
      <c r="S86" s="14">
        <v>8.3000000000000007</v>
      </c>
      <c r="T86" s="14" t="s">
        <v>93</v>
      </c>
      <c r="U86" s="19"/>
      <c r="V86" s="19"/>
    </row>
    <row r="87" spans="1:22" s="21" customFormat="1" ht="13.8">
      <c r="A87" s="14">
        <v>81</v>
      </c>
      <c r="B87" s="15" t="e">
        <f>VLOOKUP($A87,DSMYDTU!$A$2:$E$487,2,0)</f>
        <v>#N/A</v>
      </c>
      <c r="C87" s="51" t="e">
        <f>VLOOKUP($A87,DSMYDTU!$A$2:$G$487,3,0)</f>
        <v>#N/A</v>
      </c>
      <c r="D87" s="52" t="e">
        <f>VLOOKUP($A87,DSMYDTU!$A$2:$G$487,4,0)</f>
        <v>#N/A</v>
      </c>
      <c r="E87" s="15" t="e">
        <f>VLOOKUP($A87,DSMYDTU!$A$2:$G$487,5,0)</f>
        <v>#N/A</v>
      </c>
      <c r="F87" s="16" t="e">
        <f>VLOOKUP($A87,DSMYDTU!$A$2:$G$487,6,0)</f>
        <v>#N/A</v>
      </c>
      <c r="G87" s="17" t="e">
        <f>VLOOKUP(B87,'TK MYDTU'!$B$8:$Q$8047,13,0)</f>
        <v>#N/A</v>
      </c>
      <c r="H87" s="17" t="e">
        <f>VLOOKUP(B87,'TK MYDTU'!$B$8:$Q$8047,14,0)</f>
        <v>#N/A</v>
      </c>
      <c r="I87" s="17" t="e">
        <f>VLOOKUP(B87,'TK MYDTU'!$B$8:$Q$8047,15,0)</f>
        <v>#N/A</v>
      </c>
      <c r="J87" s="17" t="e">
        <f>VLOOKUP(B87,'TK MYDTU'!$B$8:$Q$8047,16,0)</f>
        <v>#N/A</v>
      </c>
      <c r="K87" s="17" t="e">
        <f t="shared" si="4"/>
        <v>#N/A</v>
      </c>
      <c r="L87" s="17"/>
      <c r="M87" s="18">
        <f t="shared" si="5"/>
        <v>0</v>
      </c>
      <c r="N87" s="19" t="str">
        <f t="shared" si="6"/>
        <v>Không</v>
      </c>
      <c r="O87" s="19" t="e">
        <f>VLOOKUP($A87,DSMYDTU!$A$2:$G$487,7,0)</f>
        <v>#N/A</v>
      </c>
      <c r="P87" s="20"/>
      <c r="Q87" s="53" t="e">
        <f t="shared" si="7"/>
        <v>#N/A</v>
      </c>
      <c r="R87" s="17" t="e">
        <f>VLOOKUP($B87,'TK MYDTU'!$B$8:$X$5049,18,0)</f>
        <v>#N/A</v>
      </c>
      <c r="S87" s="14">
        <v>8.4</v>
      </c>
      <c r="T87" s="14" t="s">
        <v>94</v>
      </c>
      <c r="U87" s="19"/>
      <c r="V87" s="19"/>
    </row>
    <row r="88" spans="1:22" s="21" customFormat="1" ht="13.8">
      <c r="A88" s="14">
        <v>82</v>
      </c>
      <c r="B88" s="15" t="e">
        <f>VLOOKUP($A88,DSMYDTU!$A$2:$E$487,2,0)</f>
        <v>#N/A</v>
      </c>
      <c r="C88" s="51" t="e">
        <f>VLOOKUP($A88,DSMYDTU!$A$2:$G$487,3,0)</f>
        <v>#N/A</v>
      </c>
      <c r="D88" s="52" t="e">
        <f>VLOOKUP($A88,DSMYDTU!$A$2:$G$487,4,0)</f>
        <v>#N/A</v>
      </c>
      <c r="E88" s="15" t="e">
        <f>VLOOKUP($A88,DSMYDTU!$A$2:$G$487,5,0)</f>
        <v>#N/A</v>
      </c>
      <c r="F88" s="16" t="e">
        <f>VLOOKUP($A88,DSMYDTU!$A$2:$G$487,6,0)</f>
        <v>#N/A</v>
      </c>
      <c r="G88" s="17" t="e">
        <f>VLOOKUP(B88,'TK MYDTU'!$B$8:$Q$8047,13,0)</f>
        <v>#N/A</v>
      </c>
      <c r="H88" s="17" t="e">
        <f>VLOOKUP(B88,'TK MYDTU'!$B$8:$Q$8047,14,0)</f>
        <v>#N/A</v>
      </c>
      <c r="I88" s="17" t="e">
        <f>VLOOKUP(B88,'TK MYDTU'!$B$8:$Q$8047,15,0)</f>
        <v>#N/A</v>
      </c>
      <c r="J88" s="17" t="e">
        <f>VLOOKUP(B88,'TK MYDTU'!$B$8:$Q$8047,16,0)</f>
        <v>#N/A</v>
      </c>
      <c r="K88" s="17" t="e">
        <f t="shared" si="4"/>
        <v>#N/A</v>
      </c>
      <c r="L88" s="17"/>
      <c r="M88" s="18">
        <f t="shared" si="5"/>
        <v>0</v>
      </c>
      <c r="N88" s="19" t="str">
        <f t="shared" si="6"/>
        <v>Không</v>
      </c>
      <c r="O88" s="19" t="e">
        <f>VLOOKUP($A88,DSMYDTU!$A$2:$G$487,7,0)</f>
        <v>#N/A</v>
      </c>
      <c r="P88" s="20"/>
      <c r="Q88" s="53" t="e">
        <f t="shared" si="7"/>
        <v>#N/A</v>
      </c>
      <c r="R88" s="17" t="e">
        <f>VLOOKUP($B88,'TK MYDTU'!$B$8:$X$5049,18,0)</f>
        <v>#N/A</v>
      </c>
      <c r="S88" s="14">
        <v>8.5</v>
      </c>
      <c r="T88" s="14" t="s">
        <v>95</v>
      </c>
      <c r="U88" s="19"/>
      <c r="V88" s="19"/>
    </row>
    <row r="89" spans="1:22" s="21" customFormat="1" ht="13.8">
      <c r="A89" s="14">
        <v>83</v>
      </c>
      <c r="B89" s="15" t="e">
        <f>VLOOKUP($A89,DSMYDTU!$A$2:$E$487,2,0)</f>
        <v>#N/A</v>
      </c>
      <c r="C89" s="51" t="e">
        <f>VLOOKUP($A89,DSMYDTU!$A$2:$G$487,3,0)</f>
        <v>#N/A</v>
      </c>
      <c r="D89" s="52" t="e">
        <f>VLOOKUP($A89,DSMYDTU!$A$2:$G$487,4,0)</f>
        <v>#N/A</v>
      </c>
      <c r="E89" s="15" t="e">
        <f>VLOOKUP($A89,DSMYDTU!$A$2:$G$487,5,0)</f>
        <v>#N/A</v>
      </c>
      <c r="F89" s="16" t="e">
        <f>VLOOKUP($A89,DSMYDTU!$A$2:$G$487,6,0)</f>
        <v>#N/A</v>
      </c>
      <c r="G89" s="17" t="e">
        <f>VLOOKUP(B89,'TK MYDTU'!$B$8:$Q$8047,13,0)</f>
        <v>#N/A</v>
      </c>
      <c r="H89" s="17" t="e">
        <f>VLOOKUP(B89,'TK MYDTU'!$B$8:$Q$8047,14,0)</f>
        <v>#N/A</v>
      </c>
      <c r="I89" s="17" t="e">
        <f>VLOOKUP(B89,'TK MYDTU'!$B$8:$Q$8047,15,0)</f>
        <v>#N/A</v>
      </c>
      <c r="J89" s="17" t="e">
        <f>VLOOKUP(B89,'TK MYDTU'!$B$8:$Q$8047,16,0)</f>
        <v>#N/A</v>
      </c>
      <c r="K89" s="17" t="e">
        <f t="shared" si="4"/>
        <v>#N/A</v>
      </c>
      <c r="L89" s="17"/>
      <c r="M89" s="18">
        <f t="shared" si="5"/>
        <v>0</v>
      </c>
      <c r="N89" s="19" t="str">
        <f t="shared" si="6"/>
        <v>Không</v>
      </c>
      <c r="O89" s="19" t="e">
        <f>VLOOKUP($A89,DSMYDTU!$A$2:$G$487,7,0)</f>
        <v>#N/A</v>
      </c>
      <c r="P89" s="20"/>
      <c r="Q89" s="53" t="e">
        <f t="shared" si="7"/>
        <v>#N/A</v>
      </c>
      <c r="R89" s="17" t="e">
        <f>VLOOKUP($B89,'TK MYDTU'!$B$8:$X$5049,18,0)</f>
        <v>#N/A</v>
      </c>
      <c r="S89" s="14">
        <v>8.6</v>
      </c>
      <c r="T89" s="14" t="s">
        <v>96</v>
      </c>
      <c r="U89" s="19"/>
      <c r="V89" s="19"/>
    </row>
    <row r="90" spans="1:22" s="21" customFormat="1" ht="13.8">
      <c r="A90" s="14">
        <v>84</v>
      </c>
      <c r="B90" s="15" t="e">
        <f>VLOOKUP($A90,DSMYDTU!$A$2:$E$487,2,0)</f>
        <v>#N/A</v>
      </c>
      <c r="C90" s="51" t="e">
        <f>VLOOKUP($A90,DSMYDTU!$A$2:$G$487,3,0)</f>
        <v>#N/A</v>
      </c>
      <c r="D90" s="52" t="e">
        <f>VLOOKUP($A90,DSMYDTU!$A$2:$G$487,4,0)</f>
        <v>#N/A</v>
      </c>
      <c r="E90" s="15" t="e">
        <f>VLOOKUP($A90,DSMYDTU!$A$2:$G$487,5,0)</f>
        <v>#N/A</v>
      </c>
      <c r="F90" s="16" t="e">
        <f>VLOOKUP($A90,DSMYDTU!$A$2:$G$487,6,0)</f>
        <v>#N/A</v>
      </c>
      <c r="G90" s="17" t="e">
        <f>VLOOKUP(B90,'TK MYDTU'!$B$8:$Q$8047,13,0)</f>
        <v>#N/A</v>
      </c>
      <c r="H90" s="17" t="e">
        <f>VLOOKUP(B90,'TK MYDTU'!$B$8:$Q$8047,14,0)</f>
        <v>#N/A</v>
      </c>
      <c r="I90" s="17" t="e">
        <f>VLOOKUP(B90,'TK MYDTU'!$B$8:$Q$8047,15,0)</f>
        <v>#N/A</v>
      </c>
      <c r="J90" s="17" t="e">
        <f>VLOOKUP(B90,'TK MYDTU'!$B$8:$Q$8047,16,0)</f>
        <v>#N/A</v>
      </c>
      <c r="K90" s="17" t="e">
        <f t="shared" si="4"/>
        <v>#N/A</v>
      </c>
      <c r="L90" s="17"/>
      <c r="M90" s="18">
        <f t="shared" si="5"/>
        <v>0</v>
      </c>
      <c r="N90" s="19" t="str">
        <f t="shared" si="6"/>
        <v>Không</v>
      </c>
      <c r="O90" s="19" t="e">
        <f>VLOOKUP($A90,DSMYDTU!$A$2:$G$487,7,0)</f>
        <v>#N/A</v>
      </c>
      <c r="P90" s="20"/>
      <c r="Q90" s="53" t="e">
        <f t="shared" si="7"/>
        <v>#N/A</v>
      </c>
      <c r="R90" s="17" t="e">
        <f>VLOOKUP($B90,'TK MYDTU'!$B$8:$X$5049,18,0)</f>
        <v>#N/A</v>
      </c>
      <c r="S90" s="14">
        <v>8.6999999999999993</v>
      </c>
      <c r="T90" s="14" t="s">
        <v>97</v>
      </c>
      <c r="U90" s="19"/>
      <c r="V90" s="19"/>
    </row>
    <row r="91" spans="1:22" s="21" customFormat="1" ht="13.8">
      <c r="A91" s="14">
        <v>85</v>
      </c>
      <c r="B91" s="15" t="e">
        <f>VLOOKUP($A91,DSMYDTU!$A$2:$E$487,2,0)</f>
        <v>#N/A</v>
      </c>
      <c r="C91" s="51" t="e">
        <f>VLOOKUP($A91,DSMYDTU!$A$2:$G$487,3,0)</f>
        <v>#N/A</v>
      </c>
      <c r="D91" s="52" t="e">
        <f>VLOOKUP($A91,DSMYDTU!$A$2:$G$487,4,0)</f>
        <v>#N/A</v>
      </c>
      <c r="E91" s="15" t="e">
        <f>VLOOKUP($A91,DSMYDTU!$A$2:$G$487,5,0)</f>
        <v>#N/A</v>
      </c>
      <c r="F91" s="16" t="e">
        <f>VLOOKUP($A91,DSMYDTU!$A$2:$G$487,6,0)</f>
        <v>#N/A</v>
      </c>
      <c r="G91" s="17" t="e">
        <f>VLOOKUP(B91,'TK MYDTU'!$B$8:$Q$8047,13,0)</f>
        <v>#N/A</v>
      </c>
      <c r="H91" s="17" t="e">
        <f>VLOOKUP(B91,'TK MYDTU'!$B$8:$Q$8047,14,0)</f>
        <v>#N/A</v>
      </c>
      <c r="I91" s="17" t="e">
        <f>VLOOKUP(B91,'TK MYDTU'!$B$8:$Q$8047,15,0)</f>
        <v>#N/A</v>
      </c>
      <c r="J91" s="17" t="e">
        <f>VLOOKUP(B91,'TK MYDTU'!$B$8:$Q$8047,16,0)</f>
        <v>#N/A</v>
      </c>
      <c r="K91" s="17" t="e">
        <f t="shared" si="4"/>
        <v>#N/A</v>
      </c>
      <c r="L91" s="17"/>
      <c r="M91" s="18">
        <f t="shared" si="5"/>
        <v>0</v>
      </c>
      <c r="N91" s="19" t="str">
        <f t="shared" si="6"/>
        <v>Không</v>
      </c>
      <c r="O91" s="19" t="e">
        <f>VLOOKUP($A91,DSMYDTU!$A$2:$G$487,7,0)</f>
        <v>#N/A</v>
      </c>
      <c r="P91" s="20"/>
      <c r="Q91" s="53" t="e">
        <f t="shared" si="7"/>
        <v>#N/A</v>
      </c>
      <c r="R91" s="17" t="e">
        <f>VLOOKUP($B91,'TK MYDTU'!$B$8:$X$5049,18,0)</f>
        <v>#N/A</v>
      </c>
      <c r="S91" s="14">
        <v>8.8000000000000007</v>
      </c>
      <c r="T91" s="14" t="s">
        <v>98</v>
      </c>
      <c r="U91" s="19"/>
      <c r="V91" s="19"/>
    </row>
    <row r="92" spans="1:22" s="21" customFormat="1" ht="13.8">
      <c r="A92" s="14">
        <v>86</v>
      </c>
      <c r="B92" s="15" t="e">
        <f>VLOOKUP($A92,DSMYDTU!$A$2:$E$487,2,0)</f>
        <v>#N/A</v>
      </c>
      <c r="C92" s="51" t="e">
        <f>VLOOKUP($A92,DSMYDTU!$A$2:$G$487,3,0)</f>
        <v>#N/A</v>
      </c>
      <c r="D92" s="52" t="e">
        <f>VLOOKUP($A92,DSMYDTU!$A$2:$G$487,4,0)</f>
        <v>#N/A</v>
      </c>
      <c r="E92" s="15" t="e">
        <f>VLOOKUP($A92,DSMYDTU!$A$2:$G$487,5,0)</f>
        <v>#N/A</v>
      </c>
      <c r="F92" s="16" t="e">
        <f>VLOOKUP($A92,DSMYDTU!$A$2:$G$487,6,0)</f>
        <v>#N/A</v>
      </c>
      <c r="G92" s="17" t="e">
        <f>VLOOKUP(B92,'TK MYDTU'!$B$8:$Q$8047,13,0)</f>
        <v>#N/A</v>
      </c>
      <c r="H92" s="17" t="e">
        <f>VLOOKUP(B92,'TK MYDTU'!$B$8:$Q$8047,14,0)</f>
        <v>#N/A</v>
      </c>
      <c r="I92" s="17" t="e">
        <f>VLOOKUP(B92,'TK MYDTU'!$B$8:$Q$8047,15,0)</f>
        <v>#N/A</v>
      </c>
      <c r="J92" s="17" t="e">
        <f>VLOOKUP(B92,'TK MYDTU'!$B$8:$Q$8047,16,0)</f>
        <v>#N/A</v>
      </c>
      <c r="K92" s="17" t="e">
        <f t="shared" si="4"/>
        <v>#N/A</v>
      </c>
      <c r="L92" s="17"/>
      <c r="M92" s="18">
        <f t="shared" si="5"/>
        <v>0</v>
      </c>
      <c r="N92" s="19" t="str">
        <f t="shared" si="6"/>
        <v>Không</v>
      </c>
      <c r="O92" s="19" t="e">
        <f>VLOOKUP($A92,DSMYDTU!$A$2:$G$487,7,0)</f>
        <v>#N/A</v>
      </c>
      <c r="P92" s="20"/>
      <c r="Q92" s="53" t="e">
        <f t="shared" si="7"/>
        <v>#N/A</v>
      </c>
      <c r="R92" s="17" t="e">
        <f>VLOOKUP($B92,'TK MYDTU'!$B$8:$X$5049,18,0)</f>
        <v>#N/A</v>
      </c>
      <c r="S92" s="14">
        <v>8.9</v>
      </c>
      <c r="T92" s="14" t="s">
        <v>99</v>
      </c>
      <c r="U92" s="19"/>
      <c r="V92" s="19"/>
    </row>
    <row r="93" spans="1:22" s="21" customFormat="1" ht="13.8">
      <c r="A93" s="14">
        <v>87</v>
      </c>
      <c r="B93" s="15" t="e">
        <f>VLOOKUP($A93,DSMYDTU!$A$2:$E$487,2,0)</f>
        <v>#N/A</v>
      </c>
      <c r="C93" s="51" t="e">
        <f>VLOOKUP($A93,DSMYDTU!$A$2:$G$487,3,0)</f>
        <v>#N/A</v>
      </c>
      <c r="D93" s="52" t="e">
        <f>VLOOKUP($A93,DSMYDTU!$A$2:$G$487,4,0)</f>
        <v>#N/A</v>
      </c>
      <c r="E93" s="15" t="e">
        <f>VLOOKUP($A93,DSMYDTU!$A$2:$G$487,5,0)</f>
        <v>#N/A</v>
      </c>
      <c r="F93" s="16" t="e">
        <f>VLOOKUP($A93,DSMYDTU!$A$2:$G$487,6,0)</f>
        <v>#N/A</v>
      </c>
      <c r="G93" s="17" t="e">
        <f>VLOOKUP(B93,'TK MYDTU'!$B$8:$Q$8047,13,0)</f>
        <v>#N/A</v>
      </c>
      <c r="H93" s="17" t="e">
        <f>VLOOKUP(B93,'TK MYDTU'!$B$8:$Q$8047,14,0)</f>
        <v>#N/A</v>
      </c>
      <c r="I93" s="17" t="e">
        <f>VLOOKUP(B93,'TK MYDTU'!$B$8:$Q$8047,15,0)</f>
        <v>#N/A</v>
      </c>
      <c r="J93" s="17" t="e">
        <f>VLOOKUP(B93,'TK MYDTU'!$B$8:$Q$8047,16,0)</f>
        <v>#N/A</v>
      </c>
      <c r="K93" s="17" t="e">
        <f t="shared" si="4"/>
        <v>#N/A</v>
      </c>
      <c r="L93" s="17"/>
      <c r="M93" s="18">
        <f t="shared" si="5"/>
        <v>0</v>
      </c>
      <c r="N93" s="19" t="str">
        <f t="shared" si="6"/>
        <v>Không</v>
      </c>
      <c r="O93" s="19" t="e">
        <f>VLOOKUP($A93,DSMYDTU!$A$2:$G$487,7,0)</f>
        <v>#N/A</v>
      </c>
      <c r="P93" s="20"/>
      <c r="Q93" s="53" t="e">
        <f t="shared" si="7"/>
        <v>#N/A</v>
      </c>
      <c r="R93" s="17" t="e">
        <f>VLOOKUP($B93,'TK MYDTU'!$B$8:$X$5049,18,0)</f>
        <v>#N/A</v>
      </c>
      <c r="S93" s="14">
        <v>9.1</v>
      </c>
      <c r="T93" s="14" t="s">
        <v>100</v>
      </c>
      <c r="U93" s="19"/>
      <c r="V93" s="19"/>
    </row>
    <row r="94" spans="1:22" s="21" customFormat="1" ht="13.8">
      <c r="A94" s="14">
        <v>88</v>
      </c>
      <c r="B94" s="15" t="e">
        <f>VLOOKUP($A94,DSMYDTU!$A$2:$E$487,2,0)</f>
        <v>#N/A</v>
      </c>
      <c r="C94" s="51" t="e">
        <f>VLOOKUP($A94,DSMYDTU!$A$2:$G$487,3,0)</f>
        <v>#N/A</v>
      </c>
      <c r="D94" s="52" t="e">
        <f>VLOOKUP($A94,DSMYDTU!$A$2:$G$487,4,0)</f>
        <v>#N/A</v>
      </c>
      <c r="E94" s="15" t="e">
        <f>VLOOKUP($A94,DSMYDTU!$A$2:$G$487,5,0)</f>
        <v>#N/A</v>
      </c>
      <c r="F94" s="16" t="e">
        <f>VLOOKUP($A94,DSMYDTU!$A$2:$G$487,6,0)</f>
        <v>#N/A</v>
      </c>
      <c r="G94" s="17" t="e">
        <f>VLOOKUP(B94,'TK MYDTU'!$B$8:$Q$8047,13,0)</f>
        <v>#N/A</v>
      </c>
      <c r="H94" s="17" t="e">
        <f>VLOOKUP(B94,'TK MYDTU'!$B$8:$Q$8047,14,0)</f>
        <v>#N/A</v>
      </c>
      <c r="I94" s="17" t="e">
        <f>VLOOKUP(B94,'TK MYDTU'!$B$8:$Q$8047,15,0)</f>
        <v>#N/A</v>
      </c>
      <c r="J94" s="17" t="e">
        <f>VLOOKUP(B94,'TK MYDTU'!$B$8:$Q$8047,16,0)</f>
        <v>#N/A</v>
      </c>
      <c r="K94" s="17" t="e">
        <f t="shared" si="4"/>
        <v>#N/A</v>
      </c>
      <c r="L94" s="17"/>
      <c r="M94" s="18">
        <f t="shared" si="5"/>
        <v>0</v>
      </c>
      <c r="N94" s="19" t="str">
        <f t="shared" si="6"/>
        <v>Không</v>
      </c>
      <c r="O94" s="19" t="e">
        <f>VLOOKUP($A94,DSMYDTU!$A$2:$G$487,7,0)</f>
        <v>#N/A</v>
      </c>
      <c r="P94" s="20"/>
      <c r="Q94" s="53" t="e">
        <f t="shared" si="7"/>
        <v>#N/A</v>
      </c>
      <c r="R94" s="17" t="e">
        <f>VLOOKUP($B94,'TK MYDTU'!$B$8:$X$5049,18,0)</f>
        <v>#N/A</v>
      </c>
      <c r="S94" s="14">
        <v>9.1999999999999993</v>
      </c>
      <c r="T94" s="14" t="s">
        <v>101</v>
      </c>
      <c r="U94" s="19"/>
      <c r="V94" s="19"/>
    </row>
    <row r="95" spans="1:22" s="21" customFormat="1" ht="13.8">
      <c r="A95" s="14">
        <v>89</v>
      </c>
      <c r="B95" s="15" t="e">
        <f>VLOOKUP($A95,DSMYDTU!$A$2:$E$487,2,0)</f>
        <v>#N/A</v>
      </c>
      <c r="C95" s="51" t="e">
        <f>VLOOKUP($A95,DSMYDTU!$A$2:$G$487,3,0)</f>
        <v>#N/A</v>
      </c>
      <c r="D95" s="52" t="e">
        <f>VLOOKUP($A95,DSMYDTU!$A$2:$G$487,4,0)</f>
        <v>#N/A</v>
      </c>
      <c r="E95" s="15" t="e">
        <f>VLOOKUP($A95,DSMYDTU!$A$2:$G$487,5,0)</f>
        <v>#N/A</v>
      </c>
      <c r="F95" s="16" t="e">
        <f>VLOOKUP($A95,DSMYDTU!$A$2:$G$487,6,0)</f>
        <v>#N/A</v>
      </c>
      <c r="G95" s="17" t="e">
        <f>VLOOKUP(B95,'TK MYDTU'!$B$8:$Q$8047,13,0)</f>
        <v>#N/A</v>
      </c>
      <c r="H95" s="17" t="e">
        <f>VLOOKUP(B95,'TK MYDTU'!$B$8:$Q$8047,14,0)</f>
        <v>#N/A</v>
      </c>
      <c r="I95" s="17" t="e">
        <f>VLOOKUP(B95,'TK MYDTU'!$B$8:$Q$8047,15,0)</f>
        <v>#N/A</v>
      </c>
      <c r="J95" s="17" t="e">
        <f>VLOOKUP(B95,'TK MYDTU'!$B$8:$Q$8047,16,0)</f>
        <v>#N/A</v>
      </c>
      <c r="K95" s="17" t="e">
        <f t="shared" si="4"/>
        <v>#N/A</v>
      </c>
      <c r="L95" s="17"/>
      <c r="M95" s="18">
        <f t="shared" si="5"/>
        <v>0</v>
      </c>
      <c r="N95" s="19" t="str">
        <f t="shared" si="6"/>
        <v>Không</v>
      </c>
      <c r="O95" s="19" t="e">
        <f>VLOOKUP($A95,DSMYDTU!$A$2:$G$487,7,0)</f>
        <v>#N/A</v>
      </c>
      <c r="P95" s="20"/>
      <c r="Q95" s="53" t="e">
        <f t="shared" si="7"/>
        <v>#N/A</v>
      </c>
      <c r="R95" s="17" t="e">
        <f>VLOOKUP($B95,'TK MYDTU'!$B$8:$X$5049,18,0)</f>
        <v>#N/A</v>
      </c>
      <c r="S95" s="14">
        <v>9.3000000000000007</v>
      </c>
      <c r="T95" s="14" t="s">
        <v>102</v>
      </c>
      <c r="U95" s="19"/>
      <c r="V95" s="19"/>
    </row>
    <row r="96" spans="1:22" s="21" customFormat="1" ht="13.8">
      <c r="A96" s="14">
        <v>90</v>
      </c>
      <c r="B96" s="15" t="e">
        <f>VLOOKUP($A96,DSMYDTU!$A$2:$E$487,2,0)</f>
        <v>#N/A</v>
      </c>
      <c r="C96" s="51" t="e">
        <f>VLOOKUP($A96,DSMYDTU!$A$2:$G$487,3,0)</f>
        <v>#N/A</v>
      </c>
      <c r="D96" s="52" t="e">
        <f>VLOOKUP($A96,DSMYDTU!$A$2:$G$487,4,0)</f>
        <v>#N/A</v>
      </c>
      <c r="E96" s="15" t="e">
        <f>VLOOKUP($A96,DSMYDTU!$A$2:$G$487,5,0)</f>
        <v>#N/A</v>
      </c>
      <c r="F96" s="16" t="e">
        <f>VLOOKUP($A96,DSMYDTU!$A$2:$G$487,6,0)</f>
        <v>#N/A</v>
      </c>
      <c r="G96" s="17" t="e">
        <f>VLOOKUP(B96,'TK MYDTU'!$B$8:$Q$8047,13,0)</f>
        <v>#N/A</v>
      </c>
      <c r="H96" s="17" t="e">
        <f>VLOOKUP(B96,'TK MYDTU'!$B$8:$Q$8047,14,0)</f>
        <v>#N/A</v>
      </c>
      <c r="I96" s="17" t="e">
        <f>VLOOKUP(B96,'TK MYDTU'!$B$8:$Q$8047,15,0)</f>
        <v>#N/A</v>
      </c>
      <c r="J96" s="17" t="e">
        <f>VLOOKUP(B96,'TK MYDTU'!$B$8:$Q$8047,16,0)</f>
        <v>#N/A</v>
      </c>
      <c r="K96" s="17" t="e">
        <f t="shared" si="4"/>
        <v>#N/A</v>
      </c>
      <c r="L96" s="17"/>
      <c r="M96" s="18">
        <f t="shared" si="5"/>
        <v>0</v>
      </c>
      <c r="N96" s="19" t="str">
        <f t="shared" si="6"/>
        <v>Không</v>
      </c>
      <c r="O96" s="19" t="e">
        <f>VLOOKUP($A96,DSMYDTU!$A$2:$G$487,7,0)</f>
        <v>#N/A</v>
      </c>
      <c r="P96" s="20"/>
      <c r="Q96" s="53" t="e">
        <f t="shared" si="7"/>
        <v>#N/A</v>
      </c>
      <c r="R96" s="17" t="e">
        <f>VLOOKUP($B96,'TK MYDTU'!$B$8:$X$5049,18,0)</f>
        <v>#N/A</v>
      </c>
      <c r="S96" s="14">
        <v>9.4</v>
      </c>
      <c r="T96" s="14" t="s">
        <v>103</v>
      </c>
      <c r="U96" s="19"/>
      <c r="V96" s="19"/>
    </row>
    <row r="97" spans="1:22" s="21" customFormat="1" ht="13.8">
      <c r="A97" s="14">
        <v>91</v>
      </c>
      <c r="B97" s="15" t="e">
        <f>VLOOKUP($A97,DSMYDTU!$A$2:$E$487,2,0)</f>
        <v>#N/A</v>
      </c>
      <c r="C97" s="51" t="e">
        <f>VLOOKUP($A97,DSMYDTU!$A$2:$G$487,3,0)</f>
        <v>#N/A</v>
      </c>
      <c r="D97" s="52" t="e">
        <f>VLOOKUP($A97,DSMYDTU!$A$2:$G$487,4,0)</f>
        <v>#N/A</v>
      </c>
      <c r="E97" s="15" t="e">
        <f>VLOOKUP($A97,DSMYDTU!$A$2:$G$487,5,0)</f>
        <v>#N/A</v>
      </c>
      <c r="F97" s="16" t="e">
        <f>VLOOKUP($A97,DSMYDTU!$A$2:$G$487,6,0)</f>
        <v>#N/A</v>
      </c>
      <c r="G97" s="17" t="e">
        <f>VLOOKUP(B97,'TK MYDTU'!$B$8:$Q$8047,13,0)</f>
        <v>#N/A</v>
      </c>
      <c r="H97" s="17" t="e">
        <f>VLOOKUP(B97,'TK MYDTU'!$B$8:$Q$8047,14,0)</f>
        <v>#N/A</v>
      </c>
      <c r="I97" s="17" t="e">
        <f>VLOOKUP(B97,'TK MYDTU'!$B$8:$Q$8047,15,0)</f>
        <v>#N/A</v>
      </c>
      <c r="J97" s="17" t="e">
        <f>VLOOKUP(B97,'TK MYDTU'!$B$8:$Q$8047,16,0)</f>
        <v>#N/A</v>
      </c>
      <c r="K97" s="17" t="e">
        <f t="shared" si="4"/>
        <v>#N/A</v>
      </c>
      <c r="L97" s="17"/>
      <c r="M97" s="18">
        <f t="shared" si="5"/>
        <v>0</v>
      </c>
      <c r="N97" s="19" t="str">
        <f t="shared" si="6"/>
        <v>Không</v>
      </c>
      <c r="O97" s="19" t="e">
        <f>VLOOKUP($A97,DSMYDTU!$A$2:$G$487,7,0)</f>
        <v>#N/A</v>
      </c>
      <c r="P97" s="20"/>
      <c r="Q97" s="53" t="e">
        <f t="shared" si="7"/>
        <v>#N/A</v>
      </c>
      <c r="R97" s="17" t="e">
        <f>VLOOKUP($B97,'TK MYDTU'!$B$8:$X$5049,18,0)</f>
        <v>#N/A</v>
      </c>
      <c r="S97" s="14">
        <v>9.5</v>
      </c>
      <c r="T97" s="14" t="s">
        <v>104</v>
      </c>
      <c r="U97" s="19"/>
      <c r="V97" s="19"/>
    </row>
    <row r="98" spans="1:22" s="21" customFormat="1" ht="13.8">
      <c r="A98" s="14">
        <v>92</v>
      </c>
      <c r="B98" s="15" t="e">
        <f>VLOOKUP($A98,DSMYDTU!$A$2:$E$487,2,0)</f>
        <v>#N/A</v>
      </c>
      <c r="C98" s="51" t="e">
        <f>VLOOKUP($A98,DSMYDTU!$A$2:$G$487,3,0)</f>
        <v>#N/A</v>
      </c>
      <c r="D98" s="52" t="e">
        <f>VLOOKUP($A98,DSMYDTU!$A$2:$G$487,4,0)</f>
        <v>#N/A</v>
      </c>
      <c r="E98" s="15" t="e">
        <f>VLOOKUP($A98,DSMYDTU!$A$2:$G$487,5,0)</f>
        <v>#N/A</v>
      </c>
      <c r="F98" s="16" t="e">
        <f>VLOOKUP($A98,DSMYDTU!$A$2:$G$487,6,0)</f>
        <v>#N/A</v>
      </c>
      <c r="G98" s="17" t="e">
        <f>VLOOKUP(B98,'TK MYDTU'!$B$8:$Q$8047,13,0)</f>
        <v>#N/A</v>
      </c>
      <c r="H98" s="17" t="e">
        <f>VLOOKUP(B98,'TK MYDTU'!$B$8:$Q$8047,14,0)</f>
        <v>#N/A</v>
      </c>
      <c r="I98" s="17" t="e">
        <f>VLOOKUP(B98,'TK MYDTU'!$B$8:$Q$8047,15,0)</f>
        <v>#N/A</v>
      </c>
      <c r="J98" s="17" t="e">
        <f>VLOOKUP(B98,'TK MYDTU'!$B$8:$Q$8047,16,0)</f>
        <v>#N/A</v>
      </c>
      <c r="K98" s="17" t="e">
        <f t="shared" si="4"/>
        <v>#N/A</v>
      </c>
      <c r="L98" s="17"/>
      <c r="M98" s="18">
        <f t="shared" si="5"/>
        <v>0</v>
      </c>
      <c r="N98" s="19" t="str">
        <f t="shared" si="6"/>
        <v>Không</v>
      </c>
      <c r="O98" s="19" t="e">
        <f>VLOOKUP($A98,DSMYDTU!$A$2:$G$487,7,0)</f>
        <v>#N/A</v>
      </c>
      <c r="P98" s="20"/>
      <c r="Q98" s="53" t="e">
        <f t="shared" si="7"/>
        <v>#N/A</v>
      </c>
      <c r="R98" s="17" t="e">
        <f>VLOOKUP($B98,'TK MYDTU'!$B$8:$X$5049,18,0)</f>
        <v>#N/A</v>
      </c>
      <c r="S98" s="14">
        <v>9.6</v>
      </c>
      <c r="T98" s="14" t="s">
        <v>105</v>
      </c>
      <c r="U98" s="19"/>
      <c r="V98" s="19"/>
    </row>
    <row r="99" spans="1:22" s="21" customFormat="1" ht="13.8">
      <c r="A99" s="14">
        <v>93</v>
      </c>
      <c r="B99" s="15" t="e">
        <f>VLOOKUP($A99,DSMYDTU!$A$2:$E$487,2,0)</f>
        <v>#N/A</v>
      </c>
      <c r="C99" s="51" t="e">
        <f>VLOOKUP($A99,DSMYDTU!$A$2:$G$487,3,0)</f>
        <v>#N/A</v>
      </c>
      <c r="D99" s="52" t="e">
        <f>VLOOKUP($A99,DSMYDTU!$A$2:$G$487,4,0)</f>
        <v>#N/A</v>
      </c>
      <c r="E99" s="15" t="e">
        <f>VLOOKUP($A99,DSMYDTU!$A$2:$G$487,5,0)</f>
        <v>#N/A</v>
      </c>
      <c r="F99" s="16" t="e">
        <f>VLOOKUP($A99,DSMYDTU!$A$2:$G$487,6,0)</f>
        <v>#N/A</v>
      </c>
      <c r="G99" s="17" t="e">
        <f>VLOOKUP(B99,'TK MYDTU'!$B$8:$Q$8047,13,0)</f>
        <v>#N/A</v>
      </c>
      <c r="H99" s="17" t="e">
        <f>VLOOKUP(B99,'TK MYDTU'!$B$8:$Q$8047,14,0)</f>
        <v>#N/A</v>
      </c>
      <c r="I99" s="17" t="e">
        <f>VLOOKUP(B99,'TK MYDTU'!$B$8:$Q$8047,15,0)</f>
        <v>#N/A</v>
      </c>
      <c r="J99" s="17" t="e">
        <f>VLOOKUP(B99,'TK MYDTU'!$B$8:$Q$8047,16,0)</f>
        <v>#N/A</v>
      </c>
      <c r="K99" s="17" t="e">
        <f t="shared" si="4"/>
        <v>#N/A</v>
      </c>
      <c r="L99" s="17"/>
      <c r="M99" s="18">
        <f t="shared" si="5"/>
        <v>0</v>
      </c>
      <c r="N99" s="19" t="str">
        <f t="shared" si="6"/>
        <v>Không</v>
      </c>
      <c r="O99" s="19" t="e">
        <f>VLOOKUP($A99,DSMYDTU!$A$2:$G$487,7,0)</f>
        <v>#N/A</v>
      </c>
      <c r="P99" s="20"/>
      <c r="Q99" s="53" t="e">
        <f t="shared" si="7"/>
        <v>#N/A</v>
      </c>
      <c r="R99" s="17" t="e">
        <f>VLOOKUP($B99,'TK MYDTU'!$B$8:$X$5049,18,0)</f>
        <v>#N/A</v>
      </c>
      <c r="S99" s="14">
        <v>9.6999999999999993</v>
      </c>
      <c r="T99" s="14" t="s">
        <v>106</v>
      </c>
      <c r="U99" s="19"/>
      <c r="V99" s="19"/>
    </row>
    <row r="100" spans="1:22" s="21" customFormat="1" ht="13.8">
      <c r="A100" s="14">
        <v>94</v>
      </c>
      <c r="B100" s="15" t="e">
        <f>VLOOKUP($A100,DSMYDTU!$A$2:$E$487,2,0)</f>
        <v>#N/A</v>
      </c>
      <c r="C100" s="51" t="e">
        <f>VLOOKUP($A100,DSMYDTU!$A$2:$G$487,3,0)</f>
        <v>#N/A</v>
      </c>
      <c r="D100" s="52" t="e">
        <f>VLOOKUP($A100,DSMYDTU!$A$2:$G$487,4,0)</f>
        <v>#N/A</v>
      </c>
      <c r="E100" s="15" t="e">
        <f>VLOOKUP($A100,DSMYDTU!$A$2:$G$487,5,0)</f>
        <v>#N/A</v>
      </c>
      <c r="F100" s="16" t="e">
        <f>VLOOKUP($A100,DSMYDTU!$A$2:$G$487,6,0)</f>
        <v>#N/A</v>
      </c>
      <c r="G100" s="17" t="e">
        <f>VLOOKUP(B100,'TK MYDTU'!$B$8:$Q$8047,13,0)</f>
        <v>#N/A</v>
      </c>
      <c r="H100" s="17" t="e">
        <f>VLOOKUP(B100,'TK MYDTU'!$B$8:$Q$8047,14,0)</f>
        <v>#N/A</v>
      </c>
      <c r="I100" s="17" t="e">
        <f>VLOOKUP(B100,'TK MYDTU'!$B$8:$Q$8047,15,0)</f>
        <v>#N/A</v>
      </c>
      <c r="J100" s="17" t="e">
        <f>VLOOKUP(B100,'TK MYDTU'!$B$8:$Q$8047,16,0)</f>
        <v>#N/A</v>
      </c>
      <c r="K100" s="17" t="e">
        <f t="shared" si="4"/>
        <v>#N/A</v>
      </c>
      <c r="L100" s="17"/>
      <c r="M100" s="18">
        <f t="shared" si="5"/>
        <v>0</v>
      </c>
      <c r="N100" s="19" t="str">
        <f t="shared" si="6"/>
        <v>Không</v>
      </c>
      <c r="O100" s="19" t="e">
        <f>VLOOKUP($A100,DSMYDTU!$A$2:$G$487,7,0)</f>
        <v>#N/A</v>
      </c>
      <c r="P100" s="20"/>
      <c r="Q100" s="53" t="e">
        <f t="shared" si="7"/>
        <v>#N/A</v>
      </c>
      <c r="R100" s="17" t="e">
        <f>VLOOKUP($B100,'TK MYDTU'!$B$8:$X$5049,18,0)</f>
        <v>#N/A</v>
      </c>
      <c r="S100" s="14">
        <v>9.8000000000000007</v>
      </c>
      <c r="T100" s="14" t="s">
        <v>107</v>
      </c>
      <c r="U100" s="19"/>
      <c r="V100" s="19"/>
    </row>
    <row r="101" spans="1:22" s="21" customFormat="1" ht="13.8">
      <c r="A101" s="14">
        <v>95</v>
      </c>
      <c r="B101" s="15" t="e">
        <f>VLOOKUP($A101,DSMYDTU!$A$2:$E$487,2,0)</f>
        <v>#N/A</v>
      </c>
      <c r="C101" s="51" t="e">
        <f>VLOOKUP($A101,DSMYDTU!$A$2:$G$487,3,0)</f>
        <v>#N/A</v>
      </c>
      <c r="D101" s="52" t="e">
        <f>VLOOKUP($A101,DSMYDTU!$A$2:$G$487,4,0)</f>
        <v>#N/A</v>
      </c>
      <c r="E101" s="15" t="e">
        <f>VLOOKUP($A101,DSMYDTU!$A$2:$G$487,5,0)</f>
        <v>#N/A</v>
      </c>
      <c r="F101" s="16" t="e">
        <f>VLOOKUP($A101,DSMYDTU!$A$2:$G$487,6,0)</f>
        <v>#N/A</v>
      </c>
      <c r="G101" s="17" t="e">
        <f>VLOOKUP(B101,'TK MYDTU'!$B$8:$Q$8047,13,0)</f>
        <v>#N/A</v>
      </c>
      <c r="H101" s="17" t="e">
        <f>VLOOKUP(B101,'TK MYDTU'!$B$8:$Q$8047,14,0)</f>
        <v>#N/A</v>
      </c>
      <c r="I101" s="17" t="e">
        <f>VLOOKUP(B101,'TK MYDTU'!$B$8:$Q$8047,15,0)</f>
        <v>#N/A</v>
      </c>
      <c r="J101" s="17" t="e">
        <f>VLOOKUP(B101,'TK MYDTU'!$B$8:$Q$8047,16,0)</f>
        <v>#N/A</v>
      </c>
      <c r="K101" s="17" t="e">
        <f t="shared" si="4"/>
        <v>#N/A</v>
      </c>
      <c r="L101" s="17"/>
      <c r="M101" s="18">
        <f t="shared" si="5"/>
        <v>0</v>
      </c>
      <c r="N101" s="19" t="str">
        <f t="shared" si="6"/>
        <v>Không</v>
      </c>
      <c r="O101" s="19" t="e">
        <f>VLOOKUP($A101,DSMYDTU!$A$2:$G$487,7,0)</f>
        <v>#N/A</v>
      </c>
      <c r="P101" s="20"/>
      <c r="Q101" s="53" t="e">
        <f t="shared" si="7"/>
        <v>#N/A</v>
      </c>
      <c r="R101" s="17" t="e">
        <f>VLOOKUP($B101,'TK MYDTU'!$B$8:$X$5049,18,0)</f>
        <v>#N/A</v>
      </c>
      <c r="S101" s="14">
        <v>9.9</v>
      </c>
      <c r="T101" s="14" t="s">
        <v>108</v>
      </c>
      <c r="U101" s="19"/>
      <c r="V101" s="19"/>
    </row>
    <row r="102" spans="1:22" s="21" customFormat="1" ht="13.8">
      <c r="A102" s="14">
        <v>96</v>
      </c>
      <c r="B102" s="15" t="e">
        <f>VLOOKUP($A102,DSMYDTU!$A$2:$E$487,2,0)</f>
        <v>#N/A</v>
      </c>
      <c r="C102" s="51" t="e">
        <f>VLOOKUP($A102,DSMYDTU!$A$2:$G$487,3,0)</f>
        <v>#N/A</v>
      </c>
      <c r="D102" s="52" t="e">
        <f>VLOOKUP($A102,DSMYDTU!$A$2:$G$487,4,0)</f>
        <v>#N/A</v>
      </c>
      <c r="E102" s="15" t="e">
        <f>VLOOKUP($A102,DSMYDTU!$A$2:$G$487,5,0)</f>
        <v>#N/A</v>
      </c>
      <c r="F102" s="16" t="e">
        <f>VLOOKUP($A102,DSMYDTU!$A$2:$G$487,6,0)</f>
        <v>#N/A</v>
      </c>
      <c r="G102" s="17" t="e">
        <f>VLOOKUP(B102,'TK MYDTU'!$B$8:$Q$8047,13,0)</f>
        <v>#N/A</v>
      </c>
      <c r="H102" s="17" t="e">
        <f>VLOOKUP(B102,'TK MYDTU'!$B$8:$Q$8047,14,0)</f>
        <v>#N/A</v>
      </c>
      <c r="I102" s="17" t="e">
        <f>VLOOKUP(B102,'TK MYDTU'!$B$8:$Q$8047,15,0)</f>
        <v>#N/A</v>
      </c>
      <c r="J102" s="17" t="e">
        <f>VLOOKUP(B102,'TK MYDTU'!$B$8:$Q$8047,16,0)</f>
        <v>#N/A</v>
      </c>
      <c r="K102" s="17" t="e">
        <f t="shared" si="4"/>
        <v>#N/A</v>
      </c>
      <c r="L102" s="17"/>
      <c r="M102" s="18">
        <f t="shared" si="5"/>
        <v>0</v>
      </c>
      <c r="N102" s="19" t="str">
        <f t="shared" si="6"/>
        <v>Không</v>
      </c>
      <c r="O102" s="19" t="e">
        <f>VLOOKUP($A102,DSMYDTU!$A$2:$G$487,7,0)</f>
        <v>#N/A</v>
      </c>
      <c r="P102" s="20"/>
      <c r="Q102" s="53" t="e">
        <f t="shared" si="7"/>
        <v>#N/A</v>
      </c>
      <c r="R102" s="17" t="e">
        <f>VLOOKUP($B102,'TK MYDTU'!$B$8:$X$5049,18,0)</f>
        <v>#N/A</v>
      </c>
      <c r="S102" s="14">
        <v>10</v>
      </c>
      <c r="T102" s="14" t="s">
        <v>109</v>
      </c>
      <c r="U102" s="19"/>
      <c r="V102" s="19"/>
    </row>
    <row r="103" spans="1:22" s="21" customFormat="1" ht="13.8">
      <c r="A103" s="14">
        <v>97</v>
      </c>
      <c r="B103" s="15" t="e">
        <f>VLOOKUP($A103,DSMYDTU!$A$2:$E$487,2,0)</f>
        <v>#N/A</v>
      </c>
      <c r="C103" s="51" t="e">
        <f>VLOOKUP($A103,DSMYDTU!$A$2:$G$487,3,0)</f>
        <v>#N/A</v>
      </c>
      <c r="D103" s="52" t="e">
        <f>VLOOKUP($A103,DSMYDTU!$A$2:$G$487,4,0)</f>
        <v>#N/A</v>
      </c>
      <c r="E103" s="15" t="e">
        <f>VLOOKUP($A103,DSMYDTU!$A$2:$G$487,5,0)</f>
        <v>#N/A</v>
      </c>
      <c r="F103" s="16" t="e">
        <f>VLOOKUP($A103,DSMYDTU!$A$2:$G$487,6,0)</f>
        <v>#N/A</v>
      </c>
      <c r="G103" s="17" t="e">
        <f>VLOOKUP(B103,'TK MYDTU'!$B$8:$Q$8047,13,0)</f>
        <v>#N/A</v>
      </c>
      <c r="H103" s="17" t="e">
        <f>VLOOKUP(B103,'TK MYDTU'!$B$8:$Q$8047,14,0)</f>
        <v>#N/A</v>
      </c>
      <c r="I103" s="17" t="e">
        <f>VLOOKUP(B103,'TK MYDTU'!$B$8:$Q$8047,15,0)</f>
        <v>#N/A</v>
      </c>
      <c r="J103" s="17" t="e">
        <f>VLOOKUP(B103,'TK MYDTU'!$B$8:$Q$8047,16,0)</f>
        <v>#N/A</v>
      </c>
      <c r="K103" s="17" t="e">
        <f t="shared" si="4"/>
        <v>#N/A</v>
      </c>
      <c r="L103" s="17"/>
      <c r="M103" s="18">
        <f t="shared" si="5"/>
        <v>0</v>
      </c>
      <c r="N103" s="19" t="str">
        <f t="shared" si="6"/>
        <v>Không</v>
      </c>
      <c r="O103" s="19" t="e">
        <f>VLOOKUP($A103,DSMYDTU!$A$2:$G$487,7,0)</f>
        <v>#N/A</v>
      </c>
      <c r="P103" s="20"/>
      <c r="Q103" s="53" t="e">
        <f t="shared" si="7"/>
        <v>#N/A</v>
      </c>
      <c r="R103" s="17" t="e">
        <f>VLOOKUP($B103,'TK MYDTU'!$B$8:$X$5049,18,0)</f>
        <v>#N/A</v>
      </c>
      <c r="S103" s="14"/>
      <c r="T103" s="14"/>
      <c r="U103" s="19"/>
      <c r="V103" s="19"/>
    </row>
    <row r="104" spans="1:22" s="21" customFormat="1" ht="13.8">
      <c r="A104" s="14">
        <v>98</v>
      </c>
      <c r="B104" s="15" t="e">
        <f>VLOOKUP($A104,DSMYDTU!$A$2:$E$487,2,0)</f>
        <v>#N/A</v>
      </c>
      <c r="C104" s="51" t="e">
        <f>VLOOKUP($A104,DSMYDTU!$A$2:$G$487,3,0)</f>
        <v>#N/A</v>
      </c>
      <c r="D104" s="52" t="e">
        <f>VLOOKUP($A104,DSMYDTU!$A$2:$G$487,4,0)</f>
        <v>#N/A</v>
      </c>
      <c r="E104" s="15" t="e">
        <f>VLOOKUP($A104,DSMYDTU!$A$2:$G$487,5,0)</f>
        <v>#N/A</v>
      </c>
      <c r="F104" s="16" t="e">
        <f>VLOOKUP($A104,DSMYDTU!$A$2:$G$487,6,0)</f>
        <v>#N/A</v>
      </c>
      <c r="G104" s="17" t="e">
        <f>VLOOKUP(B104,'TK MYDTU'!$B$8:$Q$8047,13,0)</f>
        <v>#N/A</v>
      </c>
      <c r="H104" s="17" t="e">
        <f>VLOOKUP(B104,'TK MYDTU'!$B$8:$Q$8047,14,0)</f>
        <v>#N/A</v>
      </c>
      <c r="I104" s="17" t="e">
        <f>VLOOKUP(B104,'TK MYDTU'!$B$8:$Q$8047,15,0)</f>
        <v>#N/A</v>
      </c>
      <c r="J104" s="17" t="e">
        <f>VLOOKUP(B104,'TK MYDTU'!$B$8:$Q$8047,16,0)</f>
        <v>#N/A</v>
      </c>
      <c r="K104" s="17" t="e">
        <f t="shared" si="4"/>
        <v>#N/A</v>
      </c>
      <c r="L104" s="17"/>
      <c r="M104" s="18">
        <f t="shared" si="5"/>
        <v>0</v>
      </c>
      <c r="N104" s="19" t="str">
        <f t="shared" si="6"/>
        <v>Không</v>
      </c>
      <c r="O104" s="19" t="e">
        <f>VLOOKUP($A104,DSMYDTU!$A$2:$G$487,7,0)</f>
        <v>#N/A</v>
      </c>
      <c r="P104" s="20"/>
      <c r="Q104" s="53" t="e">
        <f t="shared" si="7"/>
        <v>#N/A</v>
      </c>
      <c r="R104" s="17" t="e">
        <f>VLOOKUP($B104,'TK MYDTU'!$B$8:$X$5049,18,0)</f>
        <v>#N/A</v>
      </c>
      <c r="S104" s="14"/>
      <c r="T104" s="14"/>
      <c r="U104" s="19"/>
      <c r="V104" s="19"/>
    </row>
    <row r="105" spans="1:22" s="21" customFormat="1" ht="13.8">
      <c r="A105" s="14">
        <v>99</v>
      </c>
      <c r="B105" s="15" t="e">
        <f>VLOOKUP($A105,DSMYDTU!$A$2:$E$487,2,0)</f>
        <v>#N/A</v>
      </c>
      <c r="C105" s="51" t="e">
        <f>VLOOKUP($A105,DSMYDTU!$A$2:$G$487,3,0)</f>
        <v>#N/A</v>
      </c>
      <c r="D105" s="52" t="e">
        <f>VLOOKUP($A105,DSMYDTU!$A$2:$G$487,4,0)</f>
        <v>#N/A</v>
      </c>
      <c r="E105" s="15" t="e">
        <f>VLOOKUP($A105,DSMYDTU!$A$2:$G$487,5,0)</f>
        <v>#N/A</v>
      </c>
      <c r="F105" s="16" t="e">
        <f>VLOOKUP($A105,DSMYDTU!$A$2:$G$487,6,0)</f>
        <v>#N/A</v>
      </c>
      <c r="G105" s="17" t="e">
        <f>VLOOKUP(B105,'TK MYDTU'!$B$8:$Q$8047,13,0)</f>
        <v>#N/A</v>
      </c>
      <c r="H105" s="17" t="e">
        <f>VLOOKUP(B105,'TK MYDTU'!$B$8:$Q$8047,14,0)</f>
        <v>#N/A</v>
      </c>
      <c r="I105" s="17" t="e">
        <f>VLOOKUP(B105,'TK MYDTU'!$B$8:$Q$8047,15,0)</f>
        <v>#N/A</v>
      </c>
      <c r="J105" s="17" t="e">
        <f>VLOOKUP(B105,'TK MYDTU'!$B$8:$Q$8047,16,0)</f>
        <v>#N/A</v>
      </c>
      <c r="K105" s="17" t="e">
        <f t="shared" si="4"/>
        <v>#N/A</v>
      </c>
      <c r="L105" s="17"/>
      <c r="M105" s="18">
        <f t="shared" si="5"/>
        <v>0</v>
      </c>
      <c r="N105" s="19" t="str">
        <f t="shared" si="6"/>
        <v>Không</v>
      </c>
      <c r="O105" s="19" t="e">
        <f>VLOOKUP($A105,DSMYDTU!$A$2:$G$487,7,0)</f>
        <v>#N/A</v>
      </c>
      <c r="P105" s="20"/>
      <c r="Q105" s="53" t="e">
        <f t="shared" si="7"/>
        <v>#N/A</v>
      </c>
      <c r="R105" s="17" t="e">
        <f>VLOOKUP($B105,'TK MYDTU'!$B$8:$X$5049,18,0)</f>
        <v>#N/A</v>
      </c>
      <c r="S105" s="14"/>
      <c r="T105" s="14"/>
      <c r="U105" s="19"/>
      <c r="V105" s="19"/>
    </row>
    <row r="106" spans="1:22" s="21" customFormat="1" ht="13.8">
      <c r="A106" s="14">
        <v>100</v>
      </c>
      <c r="B106" s="15" t="e">
        <f>VLOOKUP($A106,DSMYDTU!$A$2:$E$487,2,0)</f>
        <v>#N/A</v>
      </c>
      <c r="C106" s="51" t="e">
        <f>VLOOKUP($A106,DSMYDTU!$A$2:$G$487,3,0)</f>
        <v>#N/A</v>
      </c>
      <c r="D106" s="52" t="e">
        <f>VLOOKUP($A106,DSMYDTU!$A$2:$G$487,4,0)</f>
        <v>#N/A</v>
      </c>
      <c r="E106" s="15" t="e">
        <f>VLOOKUP($A106,DSMYDTU!$A$2:$G$487,5,0)</f>
        <v>#N/A</v>
      </c>
      <c r="F106" s="16" t="e">
        <f>VLOOKUP($A106,DSMYDTU!$A$2:$G$487,6,0)</f>
        <v>#N/A</v>
      </c>
      <c r="G106" s="17" t="e">
        <f>VLOOKUP(B106,'TK MYDTU'!$B$8:$Q$8047,13,0)</f>
        <v>#N/A</v>
      </c>
      <c r="H106" s="17" t="e">
        <f>VLOOKUP(B106,'TK MYDTU'!$B$8:$Q$8047,14,0)</f>
        <v>#N/A</v>
      </c>
      <c r="I106" s="17" t="e">
        <f>VLOOKUP(B106,'TK MYDTU'!$B$8:$Q$8047,15,0)</f>
        <v>#N/A</v>
      </c>
      <c r="J106" s="17" t="e">
        <f>VLOOKUP(B106,'TK MYDTU'!$B$8:$Q$8047,16,0)</f>
        <v>#N/A</v>
      </c>
      <c r="K106" s="17" t="e">
        <f t="shared" si="4"/>
        <v>#N/A</v>
      </c>
      <c r="L106" s="17"/>
      <c r="M106" s="18">
        <f t="shared" si="5"/>
        <v>0</v>
      </c>
      <c r="N106" s="19" t="str">
        <f t="shared" si="6"/>
        <v>Không</v>
      </c>
      <c r="O106" s="19" t="e">
        <f>VLOOKUP($A106,DSMYDTU!$A$2:$G$487,7,0)</f>
        <v>#N/A</v>
      </c>
      <c r="P106" s="20"/>
      <c r="Q106" s="53" t="e">
        <f t="shared" si="7"/>
        <v>#N/A</v>
      </c>
      <c r="R106" s="17" t="e">
        <f>VLOOKUP($B106,'TK MYDTU'!$B$8:$X$5049,18,0)</f>
        <v>#N/A</v>
      </c>
      <c r="S106" s="14"/>
      <c r="T106" s="14"/>
      <c r="U106" s="19"/>
      <c r="V106" s="19"/>
    </row>
    <row r="107" spans="1:22" s="21" customFormat="1" ht="13.8">
      <c r="A107" s="14">
        <v>101</v>
      </c>
      <c r="B107" s="15" t="e">
        <f>VLOOKUP($A107,DSMYDTU!$A$2:$E$487,2,0)</f>
        <v>#N/A</v>
      </c>
      <c r="C107" s="51" t="e">
        <f>VLOOKUP($A107,DSMYDTU!$A$2:$G$487,3,0)</f>
        <v>#N/A</v>
      </c>
      <c r="D107" s="52" t="e">
        <f>VLOOKUP($A107,DSMYDTU!$A$2:$G$487,4,0)</f>
        <v>#N/A</v>
      </c>
      <c r="E107" s="15" t="e">
        <f>VLOOKUP($A107,DSMYDTU!$A$2:$G$487,5,0)</f>
        <v>#N/A</v>
      </c>
      <c r="F107" s="16" t="e">
        <f>VLOOKUP($A107,DSMYDTU!$A$2:$G$487,6,0)</f>
        <v>#N/A</v>
      </c>
      <c r="G107" s="17" t="e">
        <f>VLOOKUP(B107,'TK MYDTU'!$B$8:$Q$8047,13,0)</f>
        <v>#N/A</v>
      </c>
      <c r="H107" s="17" t="e">
        <f>VLOOKUP(B107,'TK MYDTU'!$B$8:$Q$8047,14,0)</f>
        <v>#N/A</v>
      </c>
      <c r="I107" s="17" t="e">
        <f>VLOOKUP(B107,'TK MYDTU'!$B$8:$Q$8047,15,0)</f>
        <v>#N/A</v>
      </c>
      <c r="J107" s="17" t="e">
        <f>VLOOKUP(B107,'TK MYDTU'!$B$8:$Q$8047,16,0)</f>
        <v>#N/A</v>
      </c>
      <c r="K107" s="17" t="e">
        <f t="shared" si="4"/>
        <v>#N/A</v>
      </c>
      <c r="L107" s="17"/>
      <c r="M107" s="18">
        <f t="shared" si="5"/>
        <v>0</v>
      </c>
      <c r="N107" s="19" t="str">
        <f t="shared" si="6"/>
        <v>Không</v>
      </c>
      <c r="O107" s="19" t="e">
        <f>VLOOKUP($A107,DSMYDTU!$A$2:$G$487,7,0)</f>
        <v>#N/A</v>
      </c>
      <c r="P107" s="20"/>
      <c r="Q107" s="53" t="e">
        <f t="shared" si="7"/>
        <v>#N/A</v>
      </c>
      <c r="R107" s="17" t="e">
        <f>VLOOKUP($B107,'TK MYDTU'!$B$8:$X$5049,18,0)</f>
        <v>#N/A</v>
      </c>
      <c r="S107" s="14"/>
      <c r="T107" s="14"/>
      <c r="U107" s="19"/>
      <c r="V107" s="19"/>
    </row>
    <row r="108" spans="1:22" s="21" customFormat="1" ht="13.8">
      <c r="A108" s="14">
        <v>102</v>
      </c>
      <c r="B108" s="15" t="e">
        <f>VLOOKUP($A108,DSMYDTU!$A$2:$E$487,2,0)</f>
        <v>#N/A</v>
      </c>
      <c r="C108" s="51" t="e">
        <f>VLOOKUP($A108,DSMYDTU!$A$2:$G$487,3,0)</f>
        <v>#N/A</v>
      </c>
      <c r="D108" s="52" t="e">
        <f>VLOOKUP($A108,DSMYDTU!$A$2:$G$487,4,0)</f>
        <v>#N/A</v>
      </c>
      <c r="E108" s="15" t="e">
        <f>VLOOKUP($A108,DSMYDTU!$A$2:$G$487,5,0)</f>
        <v>#N/A</v>
      </c>
      <c r="F108" s="16" t="e">
        <f>VLOOKUP($A108,DSMYDTU!$A$2:$G$487,6,0)</f>
        <v>#N/A</v>
      </c>
      <c r="G108" s="17" t="e">
        <f>VLOOKUP(B108,'TK MYDTU'!$B$8:$Q$8047,13,0)</f>
        <v>#N/A</v>
      </c>
      <c r="H108" s="17" t="e">
        <f>VLOOKUP(B108,'TK MYDTU'!$B$8:$Q$8047,14,0)</f>
        <v>#N/A</v>
      </c>
      <c r="I108" s="17" t="e">
        <f>VLOOKUP(B108,'TK MYDTU'!$B$8:$Q$8047,15,0)</f>
        <v>#N/A</v>
      </c>
      <c r="J108" s="17" t="e">
        <f>VLOOKUP(B108,'TK MYDTU'!$B$8:$Q$8047,16,0)</f>
        <v>#N/A</v>
      </c>
      <c r="K108" s="17" t="e">
        <f t="shared" si="4"/>
        <v>#N/A</v>
      </c>
      <c r="L108" s="17"/>
      <c r="M108" s="18">
        <f t="shared" si="5"/>
        <v>0</v>
      </c>
      <c r="N108" s="19" t="str">
        <f t="shared" si="6"/>
        <v>Không</v>
      </c>
      <c r="O108" s="19" t="e">
        <f>VLOOKUP($A108,DSMYDTU!$A$2:$G$487,7,0)</f>
        <v>#N/A</v>
      </c>
      <c r="P108" s="20"/>
      <c r="Q108" s="53" t="e">
        <f t="shared" si="7"/>
        <v>#N/A</v>
      </c>
      <c r="R108" s="17" t="e">
        <f>VLOOKUP($B108,'TK MYDTU'!$B$8:$X$5049,18,0)</f>
        <v>#N/A</v>
      </c>
      <c r="S108" s="14"/>
      <c r="T108" s="14"/>
      <c r="U108" s="19"/>
      <c r="V108" s="19"/>
    </row>
    <row r="109" spans="1:22" s="21" customFormat="1" ht="13.8">
      <c r="A109" s="14">
        <v>103</v>
      </c>
      <c r="B109" s="15" t="e">
        <f>VLOOKUP($A109,DSMYDTU!$A$2:$E$487,2,0)</f>
        <v>#N/A</v>
      </c>
      <c r="C109" s="51" t="e">
        <f>VLOOKUP($A109,DSMYDTU!$A$2:$G$487,3,0)</f>
        <v>#N/A</v>
      </c>
      <c r="D109" s="52" t="e">
        <f>VLOOKUP($A109,DSMYDTU!$A$2:$G$487,4,0)</f>
        <v>#N/A</v>
      </c>
      <c r="E109" s="15" t="e">
        <f>VLOOKUP($A109,DSMYDTU!$A$2:$G$487,5,0)</f>
        <v>#N/A</v>
      </c>
      <c r="F109" s="16" t="e">
        <f>VLOOKUP($A109,DSMYDTU!$A$2:$G$487,6,0)</f>
        <v>#N/A</v>
      </c>
      <c r="G109" s="17" t="e">
        <f>VLOOKUP(B109,'TK MYDTU'!$B$8:$Q$8047,13,0)</f>
        <v>#N/A</v>
      </c>
      <c r="H109" s="17" t="e">
        <f>VLOOKUP(B109,'TK MYDTU'!$B$8:$Q$8047,14,0)</f>
        <v>#N/A</v>
      </c>
      <c r="I109" s="17" t="e">
        <f>VLOOKUP(B109,'TK MYDTU'!$B$8:$Q$8047,15,0)</f>
        <v>#N/A</v>
      </c>
      <c r="J109" s="17" t="e">
        <f>VLOOKUP(B109,'TK MYDTU'!$B$8:$Q$8047,16,0)</f>
        <v>#N/A</v>
      </c>
      <c r="K109" s="17" t="e">
        <f t="shared" si="4"/>
        <v>#N/A</v>
      </c>
      <c r="L109" s="17"/>
      <c r="M109" s="18">
        <f t="shared" si="5"/>
        <v>0</v>
      </c>
      <c r="N109" s="19" t="str">
        <f t="shared" si="6"/>
        <v>Không</v>
      </c>
      <c r="O109" s="19" t="e">
        <f>VLOOKUP($A109,DSMYDTU!$A$2:$G$487,7,0)</f>
        <v>#N/A</v>
      </c>
      <c r="P109" s="20"/>
      <c r="Q109" s="53" t="e">
        <f t="shared" si="7"/>
        <v>#N/A</v>
      </c>
      <c r="R109" s="17" t="e">
        <f>VLOOKUP($B109,'TK MYDTU'!$B$8:$X$5049,18,0)</f>
        <v>#N/A</v>
      </c>
      <c r="S109" s="14"/>
      <c r="T109" s="14"/>
      <c r="U109" s="19"/>
      <c r="V109" s="19"/>
    </row>
    <row r="110" spans="1:22" s="21" customFormat="1" ht="13.8">
      <c r="A110" s="14">
        <v>104</v>
      </c>
      <c r="B110" s="15" t="e">
        <f>VLOOKUP($A110,DSMYDTU!$A$2:$E$487,2,0)</f>
        <v>#N/A</v>
      </c>
      <c r="C110" s="51" t="e">
        <f>VLOOKUP($A110,DSMYDTU!$A$2:$G$487,3,0)</f>
        <v>#N/A</v>
      </c>
      <c r="D110" s="52" t="e">
        <f>VLOOKUP($A110,DSMYDTU!$A$2:$G$487,4,0)</f>
        <v>#N/A</v>
      </c>
      <c r="E110" s="15" t="e">
        <f>VLOOKUP($A110,DSMYDTU!$A$2:$G$487,5,0)</f>
        <v>#N/A</v>
      </c>
      <c r="F110" s="16" t="e">
        <f>VLOOKUP($A110,DSMYDTU!$A$2:$G$487,6,0)</f>
        <v>#N/A</v>
      </c>
      <c r="G110" s="17" t="e">
        <f>VLOOKUP(B110,'TK MYDTU'!$B$8:$Q$8047,13,0)</f>
        <v>#N/A</v>
      </c>
      <c r="H110" s="17" t="e">
        <f>VLOOKUP(B110,'TK MYDTU'!$B$8:$Q$8047,14,0)</f>
        <v>#N/A</v>
      </c>
      <c r="I110" s="17" t="e">
        <f>VLOOKUP(B110,'TK MYDTU'!$B$8:$Q$8047,15,0)</f>
        <v>#N/A</v>
      </c>
      <c r="J110" s="17" t="e">
        <f>VLOOKUP(B110,'TK MYDTU'!$B$8:$Q$8047,16,0)</f>
        <v>#N/A</v>
      </c>
      <c r="K110" s="17" t="e">
        <f t="shared" si="4"/>
        <v>#N/A</v>
      </c>
      <c r="L110" s="17"/>
      <c r="M110" s="18">
        <f t="shared" si="5"/>
        <v>0</v>
      </c>
      <c r="N110" s="19" t="str">
        <f t="shared" si="6"/>
        <v>Không</v>
      </c>
      <c r="O110" s="19" t="e">
        <f>VLOOKUP($A110,DSMYDTU!$A$2:$G$487,7,0)</f>
        <v>#N/A</v>
      </c>
      <c r="P110" s="20"/>
      <c r="Q110" s="53" t="e">
        <f t="shared" si="7"/>
        <v>#N/A</v>
      </c>
      <c r="R110" s="17" t="e">
        <f>VLOOKUP($B110,'TK MYDTU'!$B$8:$X$5049,18,0)</f>
        <v>#N/A</v>
      </c>
      <c r="S110" s="14"/>
      <c r="T110" s="14"/>
      <c r="U110" s="19"/>
      <c r="V110" s="19"/>
    </row>
    <row r="111" spans="1:22" s="21" customFormat="1" ht="13.8">
      <c r="A111" s="14">
        <v>105</v>
      </c>
      <c r="B111" s="15" t="e">
        <f>VLOOKUP($A111,DSMYDTU!$A$2:$E$487,2,0)</f>
        <v>#N/A</v>
      </c>
      <c r="C111" s="51" t="e">
        <f>VLOOKUP($A111,DSMYDTU!$A$2:$G$487,3,0)</f>
        <v>#N/A</v>
      </c>
      <c r="D111" s="52" t="e">
        <f>VLOOKUP($A111,DSMYDTU!$A$2:$G$487,4,0)</f>
        <v>#N/A</v>
      </c>
      <c r="E111" s="15" t="e">
        <f>VLOOKUP($A111,DSMYDTU!$A$2:$G$487,5,0)</f>
        <v>#N/A</v>
      </c>
      <c r="F111" s="16" t="e">
        <f>VLOOKUP($A111,DSMYDTU!$A$2:$G$487,6,0)</f>
        <v>#N/A</v>
      </c>
      <c r="G111" s="17" t="e">
        <f>VLOOKUP(B111,'TK MYDTU'!$B$8:$Q$8047,13,0)</f>
        <v>#N/A</v>
      </c>
      <c r="H111" s="17" t="e">
        <f>VLOOKUP(B111,'TK MYDTU'!$B$8:$Q$8047,14,0)</f>
        <v>#N/A</v>
      </c>
      <c r="I111" s="17" t="e">
        <f>VLOOKUP(B111,'TK MYDTU'!$B$8:$Q$8047,15,0)</f>
        <v>#N/A</v>
      </c>
      <c r="J111" s="17" t="e">
        <f>VLOOKUP(B111,'TK MYDTU'!$B$8:$Q$8047,16,0)</f>
        <v>#N/A</v>
      </c>
      <c r="K111" s="17" t="e">
        <f t="shared" si="4"/>
        <v>#N/A</v>
      </c>
      <c r="L111" s="17"/>
      <c r="M111" s="18">
        <f t="shared" si="5"/>
        <v>0</v>
      </c>
      <c r="N111" s="19" t="str">
        <f t="shared" si="6"/>
        <v>Không</v>
      </c>
      <c r="O111" s="19" t="e">
        <f>VLOOKUP($A111,DSMYDTU!$A$2:$G$487,7,0)</f>
        <v>#N/A</v>
      </c>
      <c r="P111" s="20"/>
      <c r="Q111" s="53" t="e">
        <f t="shared" si="7"/>
        <v>#N/A</v>
      </c>
      <c r="R111" s="17" t="e">
        <f>VLOOKUP($B111,'TK MYDTU'!$B$8:$X$5049,18,0)</f>
        <v>#N/A</v>
      </c>
      <c r="S111" s="14"/>
      <c r="T111" s="14"/>
      <c r="U111" s="19"/>
      <c r="V111" s="19"/>
    </row>
    <row r="112" spans="1:22" s="21" customFormat="1" ht="13.8">
      <c r="A112" s="14">
        <v>106</v>
      </c>
      <c r="B112" s="15" t="e">
        <f>VLOOKUP($A112,DSMYDTU!$A$2:$E$487,2,0)</f>
        <v>#N/A</v>
      </c>
      <c r="C112" s="51" t="e">
        <f>VLOOKUP($A112,DSMYDTU!$A$2:$G$487,3,0)</f>
        <v>#N/A</v>
      </c>
      <c r="D112" s="52" t="e">
        <f>VLOOKUP($A112,DSMYDTU!$A$2:$G$487,4,0)</f>
        <v>#N/A</v>
      </c>
      <c r="E112" s="15" t="e">
        <f>VLOOKUP($A112,DSMYDTU!$A$2:$G$487,5,0)</f>
        <v>#N/A</v>
      </c>
      <c r="F112" s="16" t="e">
        <f>VLOOKUP($A112,DSMYDTU!$A$2:$G$487,6,0)</f>
        <v>#N/A</v>
      </c>
      <c r="G112" s="17" t="e">
        <f>VLOOKUP(B112,'TK MYDTU'!$B$8:$Q$8047,13,0)</f>
        <v>#N/A</v>
      </c>
      <c r="H112" s="17" t="e">
        <f>VLOOKUP(B112,'TK MYDTU'!$B$8:$Q$8047,14,0)</f>
        <v>#N/A</v>
      </c>
      <c r="I112" s="17" t="e">
        <f>VLOOKUP(B112,'TK MYDTU'!$B$8:$Q$8047,15,0)</f>
        <v>#N/A</v>
      </c>
      <c r="J112" s="17" t="e">
        <f>VLOOKUP(B112,'TK MYDTU'!$B$8:$Q$8047,16,0)</f>
        <v>#N/A</v>
      </c>
      <c r="K112" s="17" t="e">
        <f t="shared" si="4"/>
        <v>#N/A</v>
      </c>
      <c r="L112" s="17"/>
      <c r="M112" s="18">
        <f t="shared" si="5"/>
        <v>0</v>
      </c>
      <c r="N112" s="19" t="str">
        <f t="shared" si="6"/>
        <v>Không</v>
      </c>
      <c r="O112" s="19" t="e">
        <f>VLOOKUP($A112,DSMYDTU!$A$2:$G$487,7,0)</f>
        <v>#N/A</v>
      </c>
      <c r="P112" s="20"/>
      <c r="Q112" s="53" t="e">
        <f t="shared" si="7"/>
        <v>#N/A</v>
      </c>
      <c r="R112" s="17" t="e">
        <f>VLOOKUP($B112,'TK MYDTU'!$B$8:$X$5049,18,0)</f>
        <v>#N/A</v>
      </c>
      <c r="S112" s="14"/>
      <c r="T112" s="14"/>
      <c r="U112" s="19"/>
      <c r="V112" s="19"/>
    </row>
    <row r="113" spans="1:22" s="21" customFormat="1" ht="13.8">
      <c r="A113" s="14">
        <v>107</v>
      </c>
      <c r="B113" s="15" t="e">
        <f>VLOOKUP($A113,DSMYDTU!$A$2:$E$487,2,0)</f>
        <v>#N/A</v>
      </c>
      <c r="C113" s="51" t="e">
        <f>VLOOKUP($A113,DSMYDTU!$A$2:$G$487,3,0)</f>
        <v>#N/A</v>
      </c>
      <c r="D113" s="52" t="e">
        <f>VLOOKUP($A113,DSMYDTU!$A$2:$G$487,4,0)</f>
        <v>#N/A</v>
      </c>
      <c r="E113" s="15" t="e">
        <f>VLOOKUP($A113,DSMYDTU!$A$2:$G$487,5,0)</f>
        <v>#N/A</v>
      </c>
      <c r="F113" s="16" t="e">
        <f>VLOOKUP($A113,DSMYDTU!$A$2:$G$487,6,0)</f>
        <v>#N/A</v>
      </c>
      <c r="G113" s="17" t="e">
        <f>VLOOKUP(B113,'TK MYDTU'!$B$8:$Q$8047,13,0)</f>
        <v>#N/A</v>
      </c>
      <c r="H113" s="17" t="e">
        <f>VLOOKUP(B113,'TK MYDTU'!$B$8:$Q$8047,14,0)</f>
        <v>#N/A</v>
      </c>
      <c r="I113" s="17" t="e">
        <f>VLOOKUP(B113,'TK MYDTU'!$B$8:$Q$8047,15,0)</f>
        <v>#N/A</v>
      </c>
      <c r="J113" s="17" t="e">
        <f>VLOOKUP(B113,'TK MYDTU'!$B$8:$Q$8047,16,0)</f>
        <v>#N/A</v>
      </c>
      <c r="K113" s="17" t="e">
        <f t="shared" si="4"/>
        <v>#N/A</v>
      </c>
      <c r="L113" s="17"/>
      <c r="M113" s="18">
        <f t="shared" si="5"/>
        <v>0</v>
      </c>
      <c r="N113" s="19" t="str">
        <f t="shared" si="6"/>
        <v>Không</v>
      </c>
      <c r="O113" s="19" t="e">
        <f>VLOOKUP($A113,DSMYDTU!$A$2:$G$487,7,0)</f>
        <v>#N/A</v>
      </c>
      <c r="P113" s="20"/>
      <c r="Q113" s="53" t="e">
        <f t="shared" si="7"/>
        <v>#N/A</v>
      </c>
      <c r="R113" s="17" t="e">
        <f>VLOOKUP($B113,'TK MYDTU'!$B$8:$X$5049,18,0)</f>
        <v>#N/A</v>
      </c>
      <c r="S113" s="14"/>
      <c r="T113" s="14"/>
      <c r="U113" s="19"/>
      <c r="V113" s="19"/>
    </row>
    <row r="114" spans="1:22" s="21" customFormat="1" ht="13.8">
      <c r="A114" s="14">
        <v>108</v>
      </c>
      <c r="B114" s="15" t="e">
        <f>VLOOKUP($A114,DSMYDTU!$A$2:$E$487,2,0)</f>
        <v>#N/A</v>
      </c>
      <c r="C114" s="51" t="e">
        <f>VLOOKUP($A114,DSMYDTU!$A$2:$G$487,3,0)</f>
        <v>#N/A</v>
      </c>
      <c r="D114" s="52" t="e">
        <f>VLOOKUP($A114,DSMYDTU!$A$2:$G$487,4,0)</f>
        <v>#N/A</v>
      </c>
      <c r="E114" s="15" t="e">
        <f>VLOOKUP($A114,DSMYDTU!$A$2:$G$487,5,0)</f>
        <v>#N/A</v>
      </c>
      <c r="F114" s="16" t="e">
        <f>VLOOKUP($A114,DSMYDTU!$A$2:$G$487,6,0)</f>
        <v>#N/A</v>
      </c>
      <c r="G114" s="17" t="e">
        <f>VLOOKUP(B114,'TK MYDTU'!$B$8:$Q$8047,13,0)</f>
        <v>#N/A</v>
      </c>
      <c r="H114" s="17" t="e">
        <f>VLOOKUP(B114,'TK MYDTU'!$B$8:$Q$8047,14,0)</f>
        <v>#N/A</v>
      </c>
      <c r="I114" s="17" t="e">
        <f>VLOOKUP(B114,'TK MYDTU'!$B$8:$Q$8047,15,0)</f>
        <v>#N/A</v>
      </c>
      <c r="J114" s="17" t="e">
        <f>VLOOKUP(B114,'TK MYDTU'!$B$8:$Q$8047,16,0)</f>
        <v>#N/A</v>
      </c>
      <c r="K114" s="17" t="e">
        <f t="shared" si="4"/>
        <v>#N/A</v>
      </c>
      <c r="L114" s="17"/>
      <c r="M114" s="18">
        <f t="shared" si="5"/>
        <v>0</v>
      </c>
      <c r="N114" s="19" t="str">
        <f t="shared" si="6"/>
        <v>Không</v>
      </c>
      <c r="O114" s="19" t="e">
        <f>VLOOKUP($A114,DSMYDTU!$A$2:$G$487,7,0)</f>
        <v>#N/A</v>
      </c>
      <c r="P114" s="20"/>
      <c r="Q114" s="53" t="e">
        <f t="shared" si="7"/>
        <v>#N/A</v>
      </c>
      <c r="R114" s="17" t="e">
        <f>VLOOKUP($B114,'TK MYDTU'!$B$8:$X$5049,18,0)</f>
        <v>#N/A</v>
      </c>
      <c r="S114" s="14"/>
      <c r="T114" s="14"/>
      <c r="U114" s="19"/>
      <c r="V114" s="19"/>
    </row>
    <row r="115" spans="1:22" s="21" customFormat="1" ht="13.8">
      <c r="A115" s="14">
        <v>109</v>
      </c>
      <c r="B115" s="15" t="e">
        <f>VLOOKUP($A115,DSMYDTU!$A$2:$E$487,2,0)</f>
        <v>#N/A</v>
      </c>
      <c r="C115" s="51" t="e">
        <f>VLOOKUP($A115,DSMYDTU!$A$2:$G$487,3,0)</f>
        <v>#N/A</v>
      </c>
      <c r="D115" s="52" t="e">
        <f>VLOOKUP($A115,DSMYDTU!$A$2:$G$487,4,0)</f>
        <v>#N/A</v>
      </c>
      <c r="E115" s="15" t="e">
        <f>VLOOKUP($A115,DSMYDTU!$A$2:$G$487,5,0)</f>
        <v>#N/A</v>
      </c>
      <c r="F115" s="16" t="e">
        <f>VLOOKUP($A115,DSMYDTU!$A$2:$G$487,6,0)</f>
        <v>#N/A</v>
      </c>
      <c r="G115" s="17" t="e">
        <f>VLOOKUP(B115,'TK MYDTU'!$B$8:$Q$8047,13,0)</f>
        <v>#N/A</v>
      </c>
      <c r="H115" s="17" t="e">
        <f>VLOOKUP(B115,'TK MYDTU'!$B$8:$Q$8047,14,0)</f>
        <v>#N/A</v>
      </c>
      <c r="I115" s="17" t="e">
        <f>VLOOKUP(B115,'TK MYDTU'!$B$8:$Q$8047,15,0)</f>
        <v>#N/A</v>
      </c>
      <c r="J115" s="17" t="e">
        <f>VLOOKUP(B115,'TK MYDTU'!$B$8:$Q$8047,16,0)</f>
        <v>#N/A</v>
      </c>
      <c r="K115" s="17" t="e">
        <f t="shared" si="4"/>
        <v>#N/A</v>
      </c>
      <c r="L115" s="17"/>
      <c r="M115" s="18">
        <f t="shared" si="5"/>
        <v>0</v>
      </c>
      <c r="N115" s="19" t="str">
        <f t="shared" si="6"/>
        <v>Không</v>
      </c>
      <c r="O115" s="19" t="e">
        <f>VLOOKUP($A115,DSMYDTU!$A$2:$G$487,7,0)</f>
        <v>#N/A</v>
      </c>
      <c r="P115" s="20"/>
      <c r="Q115" s="53" t="e">
        <f t="shared" si="7"/>
        <v>#N/A</v>
      </c>
      <c r="R115" s="17" t="e">
        <f>VLOOKUP($B115,'TK MYDTU'!$B$8:$X$5049,18,0)</f>
        <v>#N/A</v>
      </c>
      <c r="S115" s="14"/>
      <c r="T115" s="14"/>
      <c r="U115" s="19"/>
      <c r="V115" s="19"/>
    </row>
    <row r="116" spans="1:22" s="21" customFormat="1" ht="13.8">
      <c r="A116" s="14">
        <v>110</v>
      </c>
      <c r="B116" s="15" t="e">
        <f>VLOOKUP($A116,DSMYDTU!$A$2:$E$487,2,0)</f>
        <v>#N/A</v>
      </c>
      <c r="C116" s="51" t="e">
        <f>VLOOKUP($A116,DSMYDTU!$A$2:$G$487,3,0)</f>
        <v>#N/A</v>
      </c>
      <c r="D116" s="52" t="e">
        <f>VLOOKUP($A116,DSMYDTU!$A$2:$G$487,4,0)</f>
        <v>#N/A</v>
      </c>
      <c r="E116" s="15" t="e">
        <f>VLOOKUP($A116,DSMYDTU!$A$2:$G$487,5,0)</f>
        <v>#N/A</v>
      </c>
      <c r="F116" s="16" t="e">
        <f>VLOOKUP($A116,DSMYDTU!$A$2:$G$487,6,0)</f>
        <v>#N/A</v>
      </c>
      <c r="G116" s="17" t="e">
        <f>VLOOKUP(B116,'TK MYDTU'!$B$8:$Q$8047,13,0)</f>
        <v>#N/A</v>
      </c>
      <c r="H116" s="17" t="e">
        <f>VLOOKUP(B116,'TK MYDTU'!$B$8:$Q$8047,14,0)</f>
        <v>#N/A</v>
      </c>
      <c r="I116" s="17" t="e">
        <f>VLOOKUP(B116,'TK MYDTU'!$B$8:$Q$8047,15,0)</f>
        <v>#N/A</v>
      </c>
      <c r="J116" s="17" t="e">
        <f>VLOOKUP(B116,'TK MYDTU'!$B$8:$Q$8047,16,0)</f>
        <v>#N/A</v>
      </c>
      <c r="K116" s="17" t="e">
        <f t="shared" si="4"/>
        <v>#N/A</v>
      </c>
      <c r="L116" s="17"/>
      <c r="M116" s="18">
        <f t="shared" si="5"/>
        <v>0</v>
      </c>
      <c r="N116" s="19" t="str">
        <f t="shared" si="6"/>
        <v>Không</v>
      </c>
      <c r="O116" s="19" t="e">
        <f>VLOOKUP($A116,DSMYDTU!$A$2:$G$487,7,0)</f>
        <v>#N/A</v>
      </c>
      <c r="P116" s="20"/>
      <c r="Q116" s="53" t="e">
        <f t="shared" si="7"/>
        <v>#N/A</v>
      </c>
      <c r="R116" s="17" t="e">
        <f>VLOOKUP($B116,'TK MYDTU'!$B$8:$X$5049,18,0)</f>
        <v>#N/A</v>
      </c>
      <c r="S116" s="14"/>
      <c r="T116" s="14"/>
      <c r="U116" s="19"/>
      <c r="V116" s="19"/>
    </row>
    <row r="117" spans="1:22" ht="13.8">
      <c r="A117" s="14">
        <v>111</v>
      </c>
      <c r="B117" s="15" t="e">
        <f>VLOOKUP($A117,DSMYDTU!$A$2:$E$487,2,0)</f>
        <v>#N/A</v>
      </c>
      <c r="C117" s="51" t="e">
        <f>VLOOKUP($A117,DSMYDTU!$A$2:$G$487,3,0)</f>
        <v>#N/A</v>
      </c>
      <c r="D117" s="52" t="e">
        <f>VLOOKUP($A117,DSMYDTU!$A$2:$G$487,4,0)</f>
        <v>#N/A</v>
      </c>
      <c r="E117" s="15" t="e">
        <f>VLOOKUP($A117,DSMYDTU!$A$2:$G$487,5,0)</f>
        <v>#N/A</v>
      </c>
      <c r="F117" s="16" t="e">
        <f>VLOOKUP($A117,DSMYDTU!$A$2:$G$487,6,0)</f>
        <v>#N/A</v>
      </c>
      <c r="G117" s="17" t="e">
        <f>VLOOKUP(B117,'TK MYDTU'!$B$8:$Q$8047,13,0)</f>
        <v>#N/A</v>
      </c>
      <c r="H117" s="17" t="e">
        <f>VLOOKUP(B117,'TK MYDTU'!$B$8:$Q$8047,14,0)</f>
        <v>#N/A</v>
      </c>
      <c r="I117" s="17" t="e">
        <f>VLOOKUP(B117,'TK MYDTU'!$B$8:$Q$8047,15,0)</f>
        <v>#N/A</v>
      </c>
      <c r="J117" s="17" t="e">
        <f>VLOOKUP(B117,'TK MYDTU'!$B$8:$Q$8047,16,0)</f>
        <v>#N/A</v>
      </c>
      <c r="K117" s="17" t="e">
        <f t="shared" si="4"/>
        <v>#N/A</v>
      </c>
      <c r="L117" s="17"/>
      <c r="M117" s="18">
        <f t="shared" si="5"/>
        <v>0</v>
      </c>
      <c r="N117" s="19" t="str">
        <f t="shared" si="6"/>
        <v>Không</v>
      </c>
      <c r="O117" s="19" t="e">
        <f>VLOOKUP($A117,DSMYDTU!$A$2:$G$487,7,0)</f>
        <v>#N/A</v>
      </c>
      <c r="P117" s="20"/>
      <c r="Q117" s="53" t="e">
        <f t="shared" si="7"/>
        <v>#N/A</v>
      </c>
      <c r="R117" s="17" t="e">
        <f>VLOOKUP($B117,'TK MYDTU'!$B$8:$X$5049,18,0)</f>
        <v>#N/A</v>
      </c>
      <c r="T117" s="2"/>
      <c r="U117" s="19"/>
      <c r="V117" s="19"/>
    </row>
    <row r="118" spans="1:22" ht="13.8">
      <c r="A118" s="14">
        <v>112</v>
      </c>
      <c r="B118" s="15" t="e">
        <f>VLOOKUP($A118,DSMYDTU!$A$2:$E$487,2,0)</f>
        <v>#N/A</v>
      </c>
      <c r="C118" s="51" t="e">
        <f>VLOOKUP($A118,DSMYDTU!$A$2:$G$487,3,0)</f>
        <v>#N/A</v>
      </c>
      <c r="D118" s="52" t="e">
        <f>VLOOKUP($A118,DSMYDTU!$A$2:$G$487,4,0)</f>
        <v>#N/A</v>
      </c>
      <c r="E118" s="15" t="e">
        <f>VLOOKUP($A118,DSMYDTU!$A$2:$G$487,5,0)</f>
        <v>#N/A</v>
      </c>
      <c r="F118" s="16" t="e">
        <f>VLOOKUP($A118,DSMYDTU!$A$2:$G$487,6,0)</f>
        <v>#N/A</v>
      </c>
      <c r="G118" s="17" t="e">
        <f>VLOOKUP(B118,'TK MYDTU'!$B$8:$Q$8047,13,0)</f>
        <v>#N/A</v>
      </c>
      <c r="H118" s="17" t="e">
        <f>VLOOKUP(B118,'TK MYDTU'!$B$8:$Q$8047,14,0)</f>
        <v>#N/A</v>
      </c>
      <c r="I118" s="17" t="e">
        <f>VLOOKUP(B118,'TK MYDTU'!$B$8:$Q$8047,15,0)</f>
        <v>#N/A</v>
      </c>
      <c r="J118" s="17" t="e">
        <f>VLOOKUP(B118,'TK MYDTU'!$B$8:$Q$8047,16,0)</f>
        <v>#N/A</v>
      </c>
      <c r="K118" s="17" t="e">
        <f t="shared" si="4"/>
        <v>#N/A</v>
      </c>
      <c r="L118" s="17"/>
      <c r="M118" s="18">
        <f t="shared" si="5"/>
        <v>0</v>
      </c>
      <c r="N118" s="19" t="str">
        <f t="shared" si="6"/>
        <v>Không</v>
      </c>
      <c r="O118" s="19" t="e">
        <f>VLOOKUP($A118,DSMYDTU!$A$2:$G$487,7,0)</f>
        <v>#N/A</v>
      </c>
      <c r="P118" s="20"/>
      <c r="Q118" s="53" t="e">
        <f t="shared" si="7"/>
        <v>#N/A</v>
      </c>
      <c r="R118" s="17" t="e">
        <f>VLOOKUP($B118,'TK MYDTU'!$B$8:$X$5049,18,0)</f>
        <v>#N/A</v>
      </c>
      <c r="T118" s="2"/>
      <c r="U118" s="19"/>
      <c r="V118" s="19"/>
    </row>
    <row r="119" spans="1:22" ht="13.8">
      <c r="A119" s="14">
        <v>113</v>
      </c>
      <c r="B119" s="15" t="e">
        <f>VLOOKUP($A119,DSMYDTU!$A$2:$E$487,2,0)</f>
        <v>#N/A</v>
      </c>
      <c r="C119" s="51" t="e">
        <f>VLOOKUP($A119,DSMYDTU!$A$2:$G$487,3,0)</f>
        <v>#N/A</v>
      </c>
      <c r="D119" s="52" t="e">
        <f>VLOOKUP($A119,DSMYDTU!$A$2:$G$487,4,0)</f>
        <v>#N/A</v>
      </c>
      <c r="E119" s="15" t="e">
        <f>VLOOKUP($A119,DSMYDTU!$A$2:$G$487,5,0)</f>
        <v>#N/A</v>
      </c>
      <c r="F119" s="16" t="e">
        <f>VLOOKUP($A119,DSMYDTU!$A$2:$G$487,6,0)</f>
        <v>#N/A</v>
      </c>
      <c r="G119" s="17" t="e">
        <f>VLOOKUP(B119,'TK MYDTU'!$B$8:$Q$8047,13,0)</f>
        <v>#N/A</v>
      </c>
      <c r="H119" s="17" t="e">
        <f>VLOOKUP(B119,'TK MYDTU'!$B$8:$Q$8047,14,0)</f>
        <v>#N/A</v>
      </c>
      <c r="I119" s="17" t="e">
        <f>VLOOKUP(B119,'TK MYDTU'!$B$8:$Q$8047,15,0)</f>
        <v>#N/A</v>
      </c>
      <c r="J119" s="17" t="e">
        <f>VLOOKUP(B119,'TK MYDTU'!$B$8:$Q$8047,16,0)</f>
        <v>#N/A</v>
      </c>
      <c r="K119" s="17" t="e">
        <f t="shared" si="4"/>
        <v>#N/A</v>
      </c>
      <c r="L119" s="17"/>
      <c r="M119" s="18">
        <f t="shared" si="5"/>
        <v>0</v>
      </c>
      <c r="N119" s="19" t="str">
        <f t="shared" si="6"/>
        <v>Không</v>
      </c>
      <c r="O119" s="19" t="e">
        <f>VLOOKUP($A119,DSMYDTU!$A$2:$G$487,7,0)</f>
        <v>#N/A</v>
      </c>
      <c r="P119" s="20"/>
      <c r="Q119" s="53" t="e">
        <f t="shared" si="7"/>
        <v>#N/A</v>
      </c>
      <c r="R119" s="17" t="e">
        <f>VLOOKUP($B119,'TK MYDTU'!$B$8:$X$5049,18,0)</f>
        <v>#N/A</v>
      </c>
      <c r="T119" s="2"/>
      <c r="U119" s="19"/>
      <c r="V119" s="19"/>
    </row>
    <row r="120" spans="1:22" ht="13.8">
      <c r="A120" s="14">
        <v>114</v>
      </c>
      <c r="B120" s="15" t="e">
        <f>VLOOKUP($A120,DSMYDTU!$A$2:$E$487,2,0)</f>
        <v>#N/A</v>
      </c>
      <c r="C120" s="51" t="e">
        <f>VLOOKUP($A120,DSMYDTU!$A$2:$G$487,3,0)</f>
        <v>#N/A</v>
      </c>
      <c r="D120" s="52" t="e">
        <f>VLOOKUP($A120,DSMYDTU!$A$2:$G$487,4,0)</f>
        <v>#N/A</v>
      </c>
      <c r="E120" s="15" t="e">
        <f>VLOOKUP($A120,DSMYDTU!$A$2:$G$487,5,0)</f>
        <v>#N/A</v>
      </c>
      <c r="F120" s="16" t="e">
        <f>VLOOKUP($A120,DSMYDTU!$A$2:$G$487,6,0)</f>
        <v>#N/A</v>
      </c>
      <c r="G120" s="17" t="e">
        <f>VLOOKUP(B120,'TK MYDTU'!$B$8:$Q$8047,13,0)</f>
        <v>#N/A</v>
      </c>
      <c r="H120" s="17" t="e">
        <f>VLOOKUP(B120,'TK MYDTU'!$B$8:$Q$8047,14,0)</f>
        <v>#N/A</v>
      </c>
      <c r="I120" s="17" t="e">
        <f>VLOOKUP(B120,'TK MYDTU'!$B$8:$Q$8047,15,0)</f>
        <v>#N/A</v>
      </c>
      <c r="J120" s="17" t="e">
        <f>VLOOKUP(B120,'TK MYDTU'!$B$8:$Q$8047,16,0)</f>
        <v>#N/A</v>
      </c>
      <c r="K120" s="17" t="e">
        <f t="shared" si="4"/>
        <v>#N/A</v>
      </c>
      <c r="L120" s="17"/>
      <c r="M120" s="18">
        <f t="shared" si="5"/>
        <v>0</v>
      </c>
      <c r="N120" s="19" t="str">
        <f t="shared" si="6"/>
        <v>Không</v>
      </c>
      <c r="O120" s="19" t="e">
        <f>VLOOKUP($A120,DSMYDTU!$A$2:$G$487,7,0)</f>
        <v>#N/A</v>
      </c>
      <c r="P120" s="20"/>
      <c r="Q120" s="53" t="e">
        <f t="shared" si="7"/>
        <v>#N/A</v>
      </c>
      <c r="R120" s="17" t="e">
        <f>VLOOKUP($B120,'TK MYDTU'!$B$8:$X$5049,18,0)</f>
        <v>#N/A</v>
      </c>
      <c r="T120" s="2"/>
      <c r="U120" s="19"/>
      <c r="V120" s="19"/>
    </row>
    <row r="121" spans="1:22" ht="13.8">
      <c r="A121" s="14">
        <v>115</v>
      </c>
      <c r="B121" s="15" t="e">
        <f>VLOOKUP($A121,DSMYDTU!$A$2:$E$487,2,0)</f>
        <v>#N/A</v>
      </c>
      <c r="C121" s="51" t="e">
        <f>VLOOKUP($A121,DSMYDTU!$A$2:$G$487,3,0)</f>
        <v>#N/A</v>
      </c>
      <c r="D121" s="52" t="e">
        <f>VLOOKUP($A121,DSMYDTU!$A$2:$G$487,4,0)</f>
        <v>#N/A</v>
      </c>
      <c r="E121" s="15" t="e">
        <f>VLOOKUP($A121,DSMYDTU!$A$2:$G$487,5,0)</f>
        <v>#N/A</v>
      </c>
      <c r="F121" s="16" t="e">
        <f>VLOOKUP($A121,DSMYDTU!$A$2:$G$487,6,0)</f>
        <v>#N/A</v>
      </c>
      <c r="G121" s="17" t="e">
        <f>VLOOKUP(B121,'TK MYDTU'!$B$8:$Q$8047,13,0)</f>
        <v>#N/A</v>
      </c>
      <c r="H121" s="17" t="e">
        <f>VLOOKUP(B121,'TK MYDTU'!$B$8:$Q$8047,14,0)</f>
        <v>#N/A</v>
      </c>
      <c r="I121" s="17" t="e">
        <f>VLOOKUP(B121,'TK MYDTU'!$B$8:$Q$8047,15,0)</f>
        <v>#N/A</v>
      </c>
      <c r="J121" s="17" t="e">
        <f>VLOOKUP(B121,'TK MYDTU'!$B$8:$Q$8047,16,0)</f>
        <v>#N/A</v>
      </c>
      <c r="K121" s="17" t="e">
        <f t="shared" si="4"/>
        <v>#N/A</v>
      </c>
      <c r="L121" s="17"/>
      <c r="M121" s="18">
        <f t="shared" si="5"/>
        <v>0</v>
      </c>
      <c r="N121" s="19" t="str">
        <f t="shared" si="6"/>
        <v>Không</v>
      </c>
      <c r="O121" s="19" t="e">
        <f>VLOOKUP($A121,DSMYDTU!$A$2:$G$487,7,0)</f>
        <v>#N/A</v>
      </c>
      <c r="P121" s="20"/>
      <c r="Q121" s="53" t="e">
        <f t="shared" si="7"/>
        <v>#N/A</v>
      </c>
      <c r="R121" s="17" t="e">
        <f>VLOOKUP($B121,'TK MYDTU'!$B$8:$X$5049,18,0)</f>
        <v>#N/A</v>
      </c>
      <c r="T121" s="2"/>
      <c r="U121" s="19"/>
      <c r="V121" s="19"/>
    </row>
    <row r="122" spans="1:22" ht="13.8">
      <c r="A122" s="14">
        <v>116</v>
      </c>
      <c r="B122" s="15" t="e">
        <f>VLOOKUP($A122,DSMYDTU!$A$2:$E$487,2,0)</f>
        <v>#N/A</v>
      </c>
      <c r="C122" s="51" t="e">
        <f>VLOOKUP($A122,DSMYDTU!$A$2:$G$487,3,0)</f>
        <v>#N/A</v>
      </c>
      <c r="D122" s="52" t="e">
        <f>VLOOKUP($A122,DSMYDTU!$A$2:$G$487,4,0)</f>
        <v>#N/A</v>
      </c>
      <c r="E122" s="15" t="e">
        <f>VLOOKUP($A122,DSMYDTU!$A$2:$G$487,5,0)</f>
        <v>#N/A</v>
      </c>
      <c r="F122" s="16" t="e">
        <f>VLOOKUP($A122,DSMYDTU!$A$2:$G$487,6,0)</f>
        <v>#N/A</v>
      </c>
      <c r="G122" s="17" t="e">
        <f>VLOOKUP(B122,'TK MYDTU'!$B$8:$Q$8047,13,0)</f>
        <v>#N/A</v>
      </c>
      <c r="H122" s="17" t="e">
        <f>VLOOKUP(B122,'TK MYDTU'!$B$8:$Q$8047,14,0)</f>
        <v>#N/A</v>
      </c>
      <c r="I122" s="17" t="e">
        <f>VLOOKUP(B122,'TK MYDTU'!$B$8:$Q$8047,15,0)</f>
        <v>#N/A</v>
      </c>
      <c r="J122" s="17" t="e">
        <f>VLOOKUP(B122,'TK MYDTU'!$B$8:$Q$8047,16,0)</f>
        <v>#N/A</v>
      </c>
      <c r="K122" s="17" t="e">
        <f t="shared" si="4"/>
        <v>#N/A</v>
      </c>
      <c r="L122" s="17"/>
      <c r="M122" s="18">
        <f t="shared" si="5"/>
        <v>0</v>
      </c>
      <c r="N122" s="19" t="str">
        <f t="shared" si="6"/>
        <v>Không</v>
      </c>
      <c r="O122" s="19" t="e">
        <f>VLOOKUP($A122,DSMYDTU!$A$2:$G$487,7,0)</f>
        <v>#N/A</v>
      </c>
      <c r="P122" s="20"/>
      <c r="Q122" s="53" t="e">
        <f t="shared" si="7"/>
        <v>#N/A</v>
      </c>
      <c r="R122" s="17" t="e">
        <f>VLOOKUP($B122,'TK MYDTU'!$B$8:$X$5049,18,0)</f>
        <v>#N/A</v>
      </c>
      <c r="T122" s="2"/>
      <c r="U122" s="19"/>
      <c r="V122" s="19"/>
    </row>
    <row r="123" spans="1:22" ht="13.8">
      <c r="A123" s="14">
        <v>117</v>
      </c>
      <c r="B123" s="15" t="e">
        <f>VLOOKUP($A123,DSMYDTU!$A$2:$E$487,2,0)</f>
        <v>#N/A</v>
      </c>
      <c r="C123" s="51" t="e">
        <f>VLOOKUP($A123,DSMYDTU!$A$2:$G$487,3,0)</f>
        <v>#N/A</v>
      </c>
      <c r="D123" s="52" t="e">
        <f>VLOOKUP($A123,DSMYDTU!$A$2:$G$487,4,0)</f>
        <v>#N/A</v>
      </c>
      <c r="E123" s="15" t="e">
        <f>VLOOKUP($A123,DSMYDTU!$A$2:$G$487,5,0)</f>
        <v>#N/A</v>
      </c>
      <c r="F123" s="16" t="e">
        <f>VLOOKUP($A123,DSMYDTU!$A$2:$G$487,6,0)</f>
        <v>#N/A</v>
      </c>
      <c r="G123" s="17" t="e">
        <f>VLOOKUP(B123,'TK MYDTU'!$B$8:$Q$8047,13,0)</f>
        <v>#N/A</v>
      </c>
      <c r="H123" s="17" t="e">
        <f>VLOOKUP(B123,'TK MYDTU'!$B$8:$Q$8047,14,0)</f>
        <v>#N/A</v>
      </c>
      <c r="I123" s="17" t="e">
        <f>VLOOKUP(B123,'TK MYDTU'!$B$8:$Q$8047,15,0)</f>
        <v>#N/A</v>
      </c>
      <c r="J123" s="17" t="e">
        <f>VLOOKUP(B123,'TK MYDTU'!$B$8:$Q$8047,16,0)</f>
        <v>#N/A</v>
      </c>
      <c r="K123" s="17" t="e">
        <f t="shared" si="4"/>
        <v>#N/A</v>
      </c>
      <c r="L123" s="17"/>
      <c r="M123" s="18">
        <f t="shared" si="5"/>
        <v>0</v>
      </c>
      <c r="N123" s="19" t="str">
        <f t="shared" si="6"/>
        <v>Không</v>
      </c>
      <c r="O123" s="19" t="e">
        <f>VLOOKUP($A123,DSMYDTU!$A$2:$G$487,7,0)</f>
        <v>#N/A</v>
      </c>
      <c r="P123" s="20"/>
      <c r="Q123" s="53" t="e">
        <f t="shared" si="7"/>
        <v>#N/A</v>
      </c>
      <c r="R123" s="17" t="e">
        <f>VLOOKUP($B123,'TK MYDTU'!$B$8:$X$5049,18,0)</f>
        <v>#N/A</v>
      </c>
      <c r="T123" s="2"/>
      <c r="U123" s="19"/>
      <c r="V123" s="19"/>
    </row>
    <row r="124" spans="1:22" ht="13.8">
      <c r="A124" s="14">
        <v>118</v>
      </c>
      <c r="B124" s="15" t="e">
        <f>VLOOKUP($A124,DSMYDTU!$A$2:$E$487,2,0)</f>
        <v>#N/A</v>
      </c>
      <c r="C124" s="51" t="e">
        <f>VLOOKUP($A124,DSMYDTU!$A$2:$G$487,3,0)</f>
        <v>#N/A</v>
      </c>
      <c r="D124" s="52" t="e">
        <f>VLOOKUP($A124,DSMYDTU!$A$2:$G$487,4,0)</f>
        <v>#N/A</v>
      </c>
      <c r="E124" s="15" t="e">
        <f>VLOOKUP($A124,DSMYDTU!$A$2:$G$487,5,0)</f>
        <v>#N/A</v>
      </c>
      <c r="F124" s="16" t="e">
        <f>VLOOKUP($A124,DSMYDTU!$A$2:$G$487,6,0)</f>
        <v>#N/A</v>
      </c>
      <c r="G124" s="17" t="e">
        <f>VLOOKUP(B124,'TK MYDTU'!$B$8:$Q$8047,13,0)</f>
        <v>#N/A</v>
      </c>
      <c r="H124" s="17" t="e">
        <f>VLOOKUP(B124,'TK MYDTU'!$B$8:$Q$8047,14,0)</f>
        <v>#N/A</v>
      </c>
      <c r="I124" s="17" t="e">
        <f>VLOOKUP(B124,'TK MYDTU'!$B$8:$Q$8047,15,0)</f>
        <v>#N/A</v>
      </c>
      <c r="J124" s="17" t="e">
        <f>VLOOKUP(B124,'TK MYDTU'!$B$8:$Q$8047,16,0)</f>
        <v>#N/A</v>
      </c>
      <c r="K124" s="17" t="e">
        <f t="shared" si="4"/>
        <v>#N/A</v>
      </c>
      <c r="L124" s="17"/>
      <c r="M124" s="18">
        <f t="shared" si="5"/>
        <v>0</v>
      </c>
      <c r="N124" s="19" t="str">
        <f t="shared" si="6"/>
        <v>Không</v>
      </c>
      <c r="O124" s="19" t="e">
        <f>VLOOKUP($A124,DSMYDTU!$A$2:$G$487,7,0)</f>
        <v>#N/A</v>
      </c>
      <c r="P124" s="20"/>
      <c r="Q124" s="53" t="e">
        <f t="shared" si="7"/>
        <v>#N/A</v>
      </c>
      <c r="R124" s="17" t="e">
        <f>VLOOKUP($B124,'TK MYDTU'!$B$8:$X$5049,18,0)</f>
        <v>#N/A</v>
      </c>
      <c r="T124" s="2"/>
      <c r="U124" s="19"/>
      <c r="V124" s="19"/>
    </row>
    <row r="125" spans="1:22" ht="13.8">
      <c r="A125" s="14">
        <v>119</v>
      </c>
      <c r="B125" s="15" t="e">
        <f>VLOOKUP($A125,DSMYDTU!$A$2:$E$487,2,0)</f>
        <v>#N/A</v>
      </c>
      <c r="C125" s="51" t="e">
        <f>VLOOKUP($A125,DSMYDTU!$A$2:$G$487,3,0)</f>
        <v>#N/A</v>
      </c>
      <c r="D125" s="52" t="e">
        <f>VLOOKUP($A125,DSMYDTU!$A$2:$G$487,4,0)</f>
        <v>#N/A</v>
      </c>
      <c r="E125" s="15" t="e">
        <f>VLOOKUP($A125,DSMYDTU!$A$2:$G$487,5,0)</f>
        <v>#N/A</v>
      </c>
      <c r="F125" s="16" t="e">
        <f>VLOOKUP($A125,DSMYDTU!$A$2:$G$487,6,0)</f>
        <v>#N/A</v>
      </c>
      <c r="G125" s="17" t="e">
        <f>VLOOKUP(B125,'TK MYDTU'!$B$8:$Q$8047,13,0)</f>
        <v>#N/A</v>
      </c>
      <c r="H125" s="17" t="e">
        <f>VLOOKUP(B125,'TK MYDTU'!$B$8:$Q$8047,14,0)</f>
        <v>#N/A</v>
      </c>
      <c r="I125" s="17" t="e">
        <f>VLOOKUP(B125,'TK MYDTU'!$B$8:$Q$8047,15,0)</f>
        <v>#N/A</v>
      </c>
      <c r="J125" s="17" t="e">
        <f>VLOOKUP(B125,'TK MYDTU'!$B$8:$Q$8047,16,0)</f>
        <v>#N/A</v>
      </c>
      <c r="K125" s="17" t="e">
        <f t="shared" si="4"/>
        <v>#N/A</v>
      </c>
      <c r="L125" s="17"/>
      <c r="M125" s="18">
        <f t="shared" si="5"/>
        <v>0</v>
      </c>
      <c r="N125" s="19" t="str">
        <f t="shared" si="6"/>
        <v>Không</v>
      </c>
      <c r="O125" s="19" t="e">
        <f>VLOOKUP($A125,DSMYDTU!$A$2:$G$487,7,0)</f>
        <v>#N/A</v>
      </c>
      <c r="P125" s="20"/>
      <c r="Q125" s="53" t="e">
        <f t="shared" si="7"/>
        <v>#N/A</v>
      </c>
      <c r="R125" s="17" t="e">
        <f>VLOOKUP($B125,'TK MYDTU'!$B$8:$X$5049,18,0)</f>
        <v>#N/A</v>
      </c>
      <c r="T125" s="2"/>
      <c r="U125" s="19"/>
      <c r="V125" s="19"/>
    </row>
    <row r="126" spans="1:22" ht="13.8">
      <c r="A126" s="14">
        <v>120</v>
      </c>
      <c r="B126" s="15" t="e">
        <f>VLOOKUP($A126,DSMYDTU!$A$2:$E$487,2,0)</f>
        <v>#N/A</v>
      </c>
      <c r="C126" s="51" t="e">
        <f>VLOOKUP($A126,DSMYDTU!$A$2:$G$487,3,0)</f>
        <v>#N/A</v>
      </c>
      <c r="D126" s="52" t="e">
        <f>VLOOKUP($A126,DSMYDTU!$A$2:$G$487,4,0)</f>
        <v>#N/A</v>
      </c>
      <c r="E126" s="15" t="e">
        <f>VLOOKUP($A126,DSMYDTU!$A$2:$G$487,5,0)</f>
        <v>#N/A</v>
      </c>
      <c r="F126" s="16" t="e">
        <f>VLOOKUP($A126,DSMYDTU!$A$2:$G$487,6,0)</f>
        <v>#N/A</v>
      </c>
      <c r="G126" s="17" t="e">
        <f>VLOOKUP(B126,'TK MYDTU'!$B$8:$Q$8047,13,0)</f>
        <v>#N/A</v>
      </c>
      <c r="H126" s="17" t="e">
        <f>VLOOKUP(B126,'TK MYDTU'!$B$8:$Q$8047,14,0)</f>
        <v>#N/A</v>
      </c>
      <c r="I126" s="17" t="e">
        <f>VLOOKUP(B126,'TK MYDTU'!$B$8:$Q$8047,15,0)</f>
        <v>#N/A</v>
      </c>
      <c r="J126" s="17" t="e">
        <f>VLOOKUP(B126,'TK MYDTU'!$B$8:$Q$8047,16,0)</f>
        <v>#N/A</v>
      </c>
      <c r="K126" s="17" t="e">
        <f t="shared" si="4"/>
        <v>#N/A</v>
      </c>
      <c r="L126" s="17"/>
      <c r="M126" s="18">
        <f t="shared" si="5"/>
        <v>0</v>
      </c>
      <c r="N126" s="19" t="str">
        <f t="shared" si="6"/>
        <v>Không</v>
      </c>
      <c r="O126" s="19" t="e">
        <f>VLOOKUP($A126,DSMYDTU!$A$2:$G$487,7,0)</f>
        <v>#N/A</v>
      </c>
      <c r="P126" s="20"/>
      <c r="Q126" s="53" t="e">
        <f t="shared" si="7"/>
        <v>#N/A</v>
      </c>
      <c r="R126" s="17" t="e">
        <f>VLOOKUP($B126,'TK MYDTU'!$B$8:$X$5049,18,0)</f>
        <v>#N/A</v>
      </c>
      <c r="T126" s="2"/>
      <c r="U126" s="19"/>
      <c r="V126" s="19"/>
    </row>
    <row r="127" spans="1:22" ht="13.8">
      <c r="A127" s="14">
        <v>121</v>
      </c>
      <c r="B127" s="15" t="e">
        <f>VLOOKUP($A127,DSMYDTU!$A$2:$E$487,2,0)</f>
        <v>#N/A</v>
      </c>
      <c r="C127" s="51" t="e">
        <f>VLOOKUP($A127,DSMYDTU!$A$2:$G$487,3,0)</f>
        <v>#N/A</v>
      </c>
      <c r="D127" s="52" t="e">
        <f>VLOOKUP($A127,DSMYDTU!$A$2:$G$487,4,0)</f>
        <v>#N/A</v>
      </c>
      <c r="E127" s="15" t="e">
        <f>VLOOKUP($A127,DSMYDTU!$A$2:$G$487,5,0)</f>
        <v>#N/A</v>
      </c>
      <c r="F127" s="16" t="e">
        <f>VLOOKUP($A127,DSMYDTU!$A$2:$G$487,6,0)</f>
        <v>#N/A</v>
      </c>
      <c r="G127" s="17" t="e">
        <f>VLOOKUP(B127,'TK MYDTU'!$B$8:$Q$8047,13,0)</f>
        <v>#N/A</v>
      </c>
      <c r="H127" s="17" t="e">
        <f>VLOOKUP(B127,'TK MYDTU'!$B$8:$Q$8047,14,0)</f>
        <v>#N/A</v>
      </c>
      <c r="I127" s="17" t="e">
        <f>VLOOKUP(B127,'TK MYDTU'!$B$8:$Q$8047,15,0)</f>
        <v>#N/A</v>
      </c>
      <c r="J127" s="17" t="e">
        <f>VLOOKUP(B127,'TK MYDTU'!$B$8:$Q$8047,16,0)</f>
        <v>#N/A</v>
      </c>
      <c r="K127" s="17" t="e">
        <f t="shared" si="4"/>
        <v>#N/A</v>
      </c>
      <c r="L127" s="17"/>
      <c r="M127" s="18">
        <f t="shared" si="5"/>
        <v>0</v>
      </c>
      <c r="N127" s="19" t="str">
        <f t="shared" si="6"/>
        <v>Không</v>
      </c>
      <c r="O127" s="19" t="e">
        <f>VLOOKUP($A127,DSMYDTU!$A$2:$G$487,7,0)</f>
        <v>#N/A</v>
      </c>
      <c r="P127" s="20"/>
      <c r="Q127" s="53" t="e">
        <f t="shared" si="7"/>
        <v>#N/A</v>
      </c>
      <c r="R127" s="17" t="e">
        <f>VLOOKUP($B127,'TK MYDTU'!$B$8:$X$5049,18,0)</f>
        <v>#N/A</v>
      </c>
      <c r="T127" s="2"/>
      <c r="U127" s="19"/>
      <c r="V127" s="19"/>
    </row>
    <row r="128" spans="1:22" ht="13.8">
      <c r="A128" s="14">
        <v>122</v>
      </c>
      <c r="B128" s="15" t="e">
        <f>VLOOKUP($A128,DSMYDTU!$A$2:$E$487,2,0)</f>
        <v>#N/A</v>
      </c>
      <c r="C128" s="51" t="e">
        <f>VLOOKUP($A128,DSMYDTU!$A$2:$G$487,3,0)</f>
        <v>#N/A</v>
      </c>
      <c r="D128" s="52" t="e">
        <f>VLOOKUP($A128,DSMYDTU!$A$2:$G$487,4,0)</f>
        <v>#N/A</v>
      </c>
      <c r="E128" s="15" t="e">
        <f>VLOOKUP($A128,DSMYDTU!$A$2:$G$487,5,0)</f>
        <v>#N/A</v>
      </c>
      <c r="F128" s="16" t="e">
        <f>VLOOKUP($A128,DSMYDTU!$A$2:$G$487,6,0)</f>
        <v>#N/A</v>
      </c>
      <c r="G128" s="17" t="e">
        <f>VLOOKUP(B128,'TK MYDTU'!$B$8:$Q$8047,13,0)</f>
        <v>#N/A</v>
      </c>
      <c r="H128" s="17" t="e">
        <f>VLOOKUP(B128,'TK MYDTU'!$B$8:$Q$8047,14,0)</f>
        <v>#N/A</v>
      </c>
      <c r="I128" s="17" t="e">
        <f>VLOOKUP(B128,'TK MYDTU'!$B$8:$Q$8047,15,0)</f>
        <v>#N/A</v>
      </c>
      <c r="J128" s="17" t="e">
        <f>VLOOKUP(B128,'TK MYDTU'!$B$8:$Q$8047,16,0)</f>
        <v>#N/A</v>
      </c>
      <c r="K128" s="17" t="e">
        <f t="shared" si="4"/>
        <v>#N/A</v>
      </c>
      <c r="L128" s="17"/>
      <c r="M128" s="18">
        <f t="shared" si="5"/>
        <v>0</v>
      </c>
      <c r="N128" s="19" t="str">
        <f t="shared" si="6"/>
        <v>Không</v>
      </c>
      <c r="O128" s="19" t="e">
        <f>VLOOKUP($A128,DSMYDTU!$A$2:$G$487,7,0)</f>
        <v>#N/A</v>
      </c>
      <c r="P128" s="20"/>
      <c r="Q128" s="53" t="e">
        <f t="shared" si="7"/>
        <v>#N/A</v>
      </c>
      <c r="R128" s="17" t="e">
        <f>VLOOKUP($B128,'TK MYDTU'!$B$8:$X$5049,18,0)</f>
        <v>#N/A</v>
      </c>
      <c r="T128" s="2"/>
      <c r="U128" s="19"/>
      <c r="V128" s="19"/>
    </row>
    <row r="129" spans="1:22" ht="13.8">
      <c r="A129" s="14">
        <v>123</v>
      </c>
      <c r="B129" s="15" t="e">
        <f>VLOOKUP($A129,DSMYDTU!$A$2:$E$487,2,0)</f>
        <v>#N/A</v>
      </c>
      <c r="C129" s="51" t="e">
        <f>VLOOKUP($A129,DSMYDTU!$A$2:$G$487,3,0)</f>
        <v>#N/A</v>
      </c>
      <c r="D129" s="52" t="e">
        <f>VLOOKUP($A129,DSMYDTU!$A$2:$G$487,4,0)</f>
        <v>#N/A</v>
      </c>
      <c r="E129" s="15" t="e">
        <f>VLOOKUP($A129,DSMYDTU!$A$2:$G$487,5,0)</f>
        <v>#N/A</v>
      </c>
      <c r="F129" s="16" t="e">
        <f>VLOOKUP($A129,DSMYDTU!$A$2:$G$487,6,0)</f>
        <v>#N/A</v>
      </c>
      <c r="G129" s="17" t="e">
        <f>VLOOKUP(B129,'TK MYDTU'!$B$8:$Q$8047,13,0)</f>
        <v>#N/A</v>
      </c>
      <c r="H129" s="17" t="e">
        <f>VLOOKUP(B129,'TK MYDTU'!$B$8:$Q$8047,14,0)</f>
        <v>#N/A</v>
      </c>
      <c r="I129" s="17" t="e">
        <f>VLOOKUP(B129,'TK MYDTU'!$B$8:$Q$8047,15,0)</f>
        <v>#N/A</v>
      </c>
      <c r="J129" s="17" t="e">
        <f>VLOOKUP(B129,'TK MYDTU'!$B$8:$Q$8047,16,0)</f>
        <v>#N/A</v>
      </c>
      <c r="K129" s="17" t="e">
        <f t="shared" si="4"/>
        <v>#N/A</v>
      </c>
      <c r="L129" s="17"/>
      <c r="M129" s="18">
        <f t="shared" si="5"/>
        <v>0</v>
      </c>
      <c r="N129" s="19" t="str">
        <f t="shared" si="6"/>
        <v>Không</v>
      </c>
      <c r="O129" s="19" t="e">
        <f>VLOOKUP($A129,DSMYDTU!$A$2:$G$487,7,0)</f>
        <v>#N/A</v>
      </c>
      <c r="P129" s="20"/>
      <c r="Q129" s="53" t="e">
        <f t="shared" si="7"/>
        <v>#N/A</v>
      </c>
      <c r="R129" s="17" t="e">
        <f>VLOOKUP($B129,'TK MYDTU'!$B$8:$X$5049,18,0)</f>
        <v>#N/A</v>
      </c>
      <c r="T129" s="2"/>
      <c r="U129" s="19"/>
      <c r="V129" s="19"/>
    </row>
    <row r="130" spans="1:22" ht="13.8">
      <c r="A130" s="14">
        <v>124</v>
      </c>
      <c r="B130" s="15" t="e">
        <f>VLOOKUP($A130,DSMYDTU!$A$2:$E$487,2,0)</f>
        <v>#N/A</v>
      </c>
      <c r="C130" s="51" t="e">
        <f>VLOOKUP($A130,DSMYDTU!$A$2:$G$487,3,0)</f>
        <v>#N/A</v>
      </c>
      <c r="D130" s="52" t="e">
        <f>VLOOKUP($A130,DSMYDTU!$A$2:$G$487,4,0)</f>
        <v>#N/A</v>
      </c>
      <c r="E130" s="15" t="e">
        <f>VLOOKUP($A130,DSMYDTU!$A$2:$G$487,5,0)</f>
        <v>#N/A</v>
      </c>
      <c r="F130" s="16" t="e">
        <f>VLOOKUP($A130,DSMYDTU!$A$2:$G$487,6,0)</f>
        <v>#N/A</v>
      </c>
      <c r="G130" s="17" t="e">
        <f>VLOOKUP(B130,'TK MYDTU'!$B$8:$Q$8047,13,0)</f>
        <v>#N/A</v>
      </c>
      <c r="H130" s="17" t="e">
        <f>VLOOKUP(B130,'TK MYDTU'!$B$8:$Q$8047,14,0)</f>
        <v>#N/A</v>
      </c>
      <c r="I130" s="17" t="e">
        <f>VLOOKUP(B130,'TK MYDTU'!$B$8:$Q$8047,15,0)</f>
        <v>#N/A</v>
      </c>
      <c r="J130" s="17" t="e">
        <f>VLOOKUP(B130,'TK MYDTU'!$B$8:$Q$8047,16,0)</f>
        <v>#N/A</v>
      </c>
      <c r="K130" s="17" t="e">
        <f t="shared" si="4"/>
        <v>#N/A</v>
      </c>
      <c r="L130" s="17"/>
      <c r="M130" s="18">
        <f t="shared" si="5"/>
        <v>0</v>
      </c>
      <c r="N130" s="19" t="str">
        <f t="shared" si="6"/>
        <v>Không</v>
      </c>
      <c r="O130" s="19" t="e">
        <f>VLOOKUP($A130,DSMYDTU!$A$2:$G$487,7,0)</f>
        <v>#N/A</v>
      </c>
      <c r="P130" s="20"/>
      <c r="Q130" s="53" t="e">
        <f t="shared" si="7"/>
        <v>#N/A</v>
      </c>
      <c r="R130" s="17" t="e">
        <f>VLOOKUP($B130,'TK MYDTU'!$B$8:$X$5049,18,0)</f>
        <v>#N/A</v>
      </c>
      <c r="T130" s="2"/>
      <c r="U130" s="19"/>
      <c r="V130" s="19"/>
    </row>
    <row r="131" spans="1:22" ht="13.8">
      <c r="A131" s="14">
        <v>125</v>
      </c>
      <c r="B131" s="15" t="e">
        <f>VLOOKUP($A131,DSMYDTU!$A$2:$E$487,2,0)</f>
        <v>#N/A</v>
      </c>
      <c r="C131" s="51" t="e">
        <f>VLOOKUP($A131,DSMYDTU!$A$2:$G$487,3,0)</f>
        <v>#N/A</v>
      </c>
      <c r="D131" s="52" t="e">
        <f>VLOOKUP($A131,DSMYDTU!$A$2:$G$487,4,0)</f>
        <v>#N/A</v>
      </c>
      <c r="E131" s="15" t="e">
        <f>VLOOKUP($A131,DSMYDTU!$A$2:$G$487,5,0)</f>
        <v>#N/A</v>
      </c>
      <c r="F131" s="16" t="e">
        <f>VLOOKUP($A131,DSMYDTU!$A$2:$G$487,6,0)</f>
        <v>#N/A</v>
      </c>
      <c r="G131" s="17" t="e">
        <f>VLOOKUP(B131,'TK MYDTU'!$B$8:$Q$8047,13,0)</f>
        <v>#N/A</v>
      </c>
      <c r="H131" s="17" t="e">
        <f>VLOOKUP(B131,'TK MYDTU'!$B$8:$Q$8047,14,0)</f>
        <v>#N/A</v>
      </c>
      <c r="I131" s="17" t="e">
        <f>VLOOKUP(B131,'TK MYDTU'!$B$8:$Q$8047,15,0)</f>
        <v>#N/A</v>
      </c>
      <c r="J131" s="17" t="e">
        <f>VLOOKUP(B131,'TK MYDTU'!$B$8:$Q$8047,16,0)</f>
        <v>#N/A</v>
      </c>
      <c r="K131" s="17" t="e">
        <f t="shared" si="4"/>
        <v>#N/A</v>
      </c>
      <c r="L131" s="17"/>
      <c r="M131" s="18">
        <f t="shared" si="5"/>
        <v>0</v>
      </c>
      <c r="N131" s="19" t="str">
        <f t="shared" si="6"/>
        <v>Không</v>
      </c>
      <c r="O131" s="19" t="e">
        <f>VLOOKUP($A131,DSMYDTU!$A$2:$G$487,7,0)</f>
        <v>#N/A</v>
      </c>
      <c r="P131" s="20"/>
      <c r="Q131" s="53" t="e">
        <f t="shared" si="7"/>
        <v>#N/A</v>
      </c>
      <c r="R131" s="17" t="e">
        <f>VLOOKUP($B131,'TK MYDTU'!$B$8:$X$5049,18,0)</f>
        <v>#N/A</v>
      </c>
      <c r="T131" s="2"/>
      <c r="U131" s="19"/>
      <c r="V131" s="19"/>
    </row>
    <row r="132" spans="1:22" ht="13.8">
      <c r="A132" s="14">
        <v>126</v>
      </c>
      <c r="B132" s="15" t="e">
        <f>VLOOKUP($A132,DSMYDTU!$A$2:$E$487,2,0)</f>
        <v>#N/A</v>
      </c>
      <c r="C132" s="51" t="e">
        <f>VLOOKUP($A132,DSMYDTU!$A$2:$G$487,3,0)</f>
        <v>#N/A</v>
      </c>
      <c r="D132" s="52" t="e">
        <f>VLOOKUP($A132,DSMYDTU!$A$2:$G$487,4,0)</f>
        <v>#N/A</v>
      </c>
      <c r="E132" s="15" t="e">
        <f>VLOOKUP($A132,DSMYDTU!$A$2:$G$487,5,0)</f>
        <v>#N/A</v>
      </c>
      <c r="F132" s="16" t="e">
        <f>VLOOKUP($A132,DSMYDTU!$A$2:$G$487,6,0)</f>
        <v>#N/A</v>
      </c>
      <c r="G132" s="17" t="e">
        <f>VLOOKUP(B132,'TK MYDTU'!$B$8:$Q$8047,13,0)</f>
        <v>#N/A</v>
      </c>
      <c r="H132" s="17" t="e">
        <f>VLOOKUP(B132,'TK MYDTU'!$B$8:$Q$8047,14,0)</f>
        <v>#N/A</v>
      </c>
      <c r="I132" s="17" t="e">
        <f>VLOOKUP(B132,'TK MYDTU'!$B$8:$Q$8047,15,0)</f>
        <v>#N/A</v>
      </c>
      <c r="J132" s="17" t="e">
        <f>VLOOKUP(B132,'TK MYDTU'!$B$8:$Q$8047,16,0)</f>
        <v>#N/A</v>
      </c>
      <c r="K132" s="17" t="e">
        <f t="shared" si="4"/>
        <v>#N/A</v>
      </c>
      <c r="L132" s="17"/>
      <c r="M132" s="18">
        <f t="shared" si="5"/>
        <v>0</v>
      </c>
      <c r="N132" s="19" t="str">
        <f t="shared" si="6"/>
        <v>Không</v>
      </c>
      <c r="O132" s="19" t="e">
        <f>VLOOKUP($A132,DSMYDTU!$A$2:$G$487,7,0)</f>
        <v>#N/A</v>
      </c>
      <c r="P132" s="20"/>
      <c r="Q132" s="53" t="e">
        <f t="shared" si="7"/>
        <v>#N/A</v>
      </c>
      <c r="R132" s="17" t="e">
        <f>VLOOKUP($B132,'TK MYDTU'!$B$8:$X$5049,18,0)</f>
        <v>#N/A</v>
      </c>
      <c r="T132" s="2"/>
      <c r="U132" s="19"/>
      <c r="V132" s="19"/>
    </row>
    <row r="133" spans="1:22" ht="13.8">
      <c r="A133" s="14">
        <v>127</v>
      </c>
      <c r="B133" s="15" t="e">
        <f>VLOOKUP($A133,DSMYDTU!$A$2:$E$487,2,0)</f>
        <v>#N/A</v>
      </c>
      <c r="C133" s="51" t="e">
        <f>VLOOKUP($A133,DSMYDTU!$A$2:$G$487,3,0)</f>
        <v>#N/A</v>
      </c>
      <c r="D133" s="52" t="e">
        <f>VLOOKUP($A133,DSMYDTU!$A$2:$G$487,4,0)</f>
        <v>#N/A</v>
      </c>
      <c r="E133" s="15" t="e">
        <f>VLOOKUP($A133,DSMYDTU!$A$2:$G$487,5,0)</f>
        <v>#N/A</v>
      </c>
      <c r="F133" s="16" t="e">
        <f>VLOOKUP($A133,DSMYDTU!$A$2:$G$487,6,0)</f>
        <v>#N/A</v>
      </c>
      <c r="G133" s="17" t="e">
        <f>VLOOKUP(B133,'TK MYDTU'!$B$8:$Q$8047,13,0)</f>
        <v>#N/A</v>
      </c>
      <c r="H133" s="17" t="e">
        <f>VLOOKUP(B133,'TK MYDTU'!$B$8:$Q$8047,14,0)</f>
        <v>#N/A</v>
      </c>
      <c r="I133" s="17" t="e">
        <f>VLOOKUP(B133,'TK MYDTU'!$B$8:$Q$8047,15,0)</f>
        <v>#N/A</v>
      </c>
      <c r="J133" s="17" t="e">
        <f>VLOOKUP(B133,'TK MYDTU'!$B$8:$Q$8047,16,0)</f>
        <v>#N/A</v>
      </c>
      <c r="K133" s="17" t="e">
        <f t="shared" si="4"/>
        <v>#N/A</v>
      </c>
      <c r="L133" s="17"/>
      <c r="M133" s="18">
        <f t="shared" si="5"/>
        <v>0</v>
      </c>
      <c r="N133" s="19" t="str">
        <f t="shared" si="6"/>
        <v>Không</v>
      </c>
      <c r="O133" s="19" t="e">
        <f>VLOOKUP($A133,DSMYDTU!$A$2:$G$487,7,0)</f>
        <v>#N/A</v>
      </c>
      <c r="P133" s="20"/>
      <c r="Q133" s="53" t="e">
        <f t="shared" si="7"/>
        <v>#N/A</v>
      </c>
      <c r="R133" s="17" t="e">
        <f>VLOOKUP($B133,'TK MYDTU'!$B$8:$X$5049,18,0)</f>
        <v>#N/A</v>
      </c>
      <c r="T133" s="2"/>
      <c r="U133" s="19"/>
      <c r="V133" s="19"/>
    </row>
    <row r="134" spans="1:22" ht="13.8">
      <c r="A134" s="14">
        <v>128</v>
      </c>
      <c r="B134" s="15" t="e">
        <f>VLOOKUP($A134,DSMYDTU!$A$2:$E$487,2,0)</f>
        <v>#N/A</v>
      </c>
      <c r="C134" s="51" t="e">
        <f>VLOOKUP($A134,DSMYDTU!$A$2:$G$487,3,0)</f>
        <v>#N/A</v>
      </c>
      <c r="D134" s="52" t="e">
        <f>VLOOKUP($A134,DSMYDTU!$A$2:$G$487,4,0)</f>
        <v>#N/A</v>
      </c>
      <c r="E134" s="15" t="e">
        <f>VLOOKUP($A134,DSMYDTU!$A$2:$G$487,5,0)</f>
        <v>#N/A</v>
      </c>
      <c r="F134" s="16" t="e">
        <f>VLOOKUP($A134,DSMYDTU!$A$2:$G$487,6,0)</f>
        <v>#N/A</v>
      </c>
      <c r="G134" s="17" t="e">
        <f>VLOOKUP(B134,'TK MYDTU'!$B$8:$Q$8047,13,0)</f>
        <v>#N/A</v>
      </c>
      <c r="H134" s="17" t="e">
        <f>VLOOKUP(B134,'TK MYDTU'!$B$8:$Q$8047,14,0)</f>
        <v>#N/A</v>
      </c>
      <c r="I134" s="17" t="e">
        <f>VLOOKUP(B134,'TK MYDTU'!$B$8:$Q$8047,15,0)</f>
        <v>#N/A</v>
      </c>
      <c r="J134" s="17" t="e">
        <f>VLOOKUP(B134,'TK MYDTU'!$B$8:$Q$8047,16,0)</f>
        <v>#N/A</v>
      </c>
      <c r="K134" s="17" t="e">
        <f t="shared" si="4"/>
        <v>#N/A</v>
      </c>
      <c r="L134" s="17"/>
      <c r="M134" s="18">
        <f t="shared" si="5"/>
        <v>0</v>
      </c>
      <c r="N134" s="19" t="str">
        <f t="shared" si="6"/>
        <v>Không</v>
      </c>
      <c r="O134" s="19" t="e">
        <f>VLOOKUP($A134,DSMYDTU!$A$2:$G$487,7,0)</f>
        <v>#N/A</v>
      </c>
      <c r="P134" s="20"/>
      <c r="Q134" s="53" t="e">
        <f t="shared" si="7"/>
        <v>#N/A</v>
      </c>
      <c r="R134" s="17" t="e">
        <f>VLOOKUP($B134,'TK MYDTU'!$B$8:$X$5049,18,0)</f>
        <v>#N/A</v>
      </c>
      <c r="T134" s="2"/>
      <c r="U134" s="19"/>
      <c r="V134" s="19"/>
    </row>
    <row r="135" spans="1:22" ht="13.8">
      <c r="A135" s="14">
        <v>129</v>
      </c>
      <c r="B135" s="15" t="e">
        <f>VLOOKUP($A135,DSMYDTU!$A$2:$E$487,2,0)</f>
        <v>#N/A</v>
      </c>
      <c r="C135" s="51" t="e">
        <f>VLOOKUP($A135,DSMYDTU!$A$2:$G$487,3,0)</f>
        <v>#N/A</v>
      </c>
      <c r="D135" s="52" t="e">
        <f>VLOOKUP($A135,DSMYDTU!$A$2:$G$487,4,0)</f>
        <v>#N/A</v>
      </c>
      <c r="E135" s="15" t="e">
        <f>VLOOKUP($A135,DSMYDTU!$A$2:$G$487,5,0)</f>
        <v>#N/A</v>
      </c>
      <c r="F135" s="16" t="e">
        <f>VLOOKUP($A135,DSMYDTU!$A$2:$G$487,6,0)</f>
        <v>#N/A</v>
      </c>
      <c r="G135" s="17" t="e">
        <f>VLOOKUP(B135,'TK MYDTU'!$B$8:$Q$8047,13,0)</f>
        <v>#N/A</v>
      </c>
      <c r="H135" s="17" t="e">
        <f>VLOOKUP(B135,'TK MYDTU'!$B$8:$Q$8047,14,0)</f>
        <v>#N/A</v>
      </c>
      <c r="I135" s="17" t="e">
        <f>VLOOKUP(B135,'TK MYDTU'!$B$8:$Q$8047,15,0)</f>
        <v>#N/A</v>
      </c>
      <c r="J135" s="17" t="e">
        <f>VLOOKUP(B135,'TK MYDTU'!$B$8:$Q$8047,16,0)</f>
        <v>#N/A</v>
      </c>
      <c r="K135" s="17" t="e">
        <f t="shared" ref="K135:K198" si="8">J135=L135</f>
        <v>#N/A</v>
      </c>
      <c r="L135" s="17"/>
      <c r="M135" s="18">
        <f t="shared" ref="M135:M198" si="9">IF(AND(L135&gt;=1,ISNUMBER(L135)=TRUE),ROUND(SUMPRODUCT(G135:L135,$G$6:$L$6)/$M$6,1),0)</f>
        <v>0</v>
      </c>
      <c r="N135" s="19" t="str">
        <f t="shared" si="6"/>
        <v>Không</v>
      </c>
      <c r="O135" s="19" t="e">
        <f>VLOOKUP($A135,DSMYDTU!$A$2:$G$487,7,0)</f>
        <v>#N/A</v>
      </c>
      <c r="P135" s="20"/>
      <c r="Q135" s="53" t="e">
        <f t="shared" si="7"/>
        <v>#N/A</v>
      </c>
      <c r="R135" s="17" t="e">
        <f>VLOOKUP($B135,'TK MYDTU'!$B$8:$X$5049,18,0)</f>
        <v>#N/A</v>
      </c>
      <c r="T135" s="2"/>
      <c r="U135" s="19"/>
      <c r="V135" s="19"/>
    </row>
    <row r="136" spans="1:22" ht="13.8">
      <c r="A136" s="14">
        <v>130</v>
      </c>
      <c r="B136" s="15" t="e">
        <f>VLOOKUP($A136,DSMYDTU!$A$2:$E$487,2,0)</f>
        <v>#N/A</v>
      </c>
      <c r="C136" s="51" t="e">
        <f>VLOOKUP($A136,DSMYDTU!$A$2:$G$487,3,0)</f>
        <v>#N/A</v>
      </c>
      <c r="D136" s="52" t="e">
        <f>VLOOKUP($A136,DSMYDTU!$A$2:$G$487,4,0)</f>
        <v>#N/A</v>
      </c>
      <c r="E136" s="15" t="e">
        <f>VLOOKUP($A136,DSMYDTU!$A$2:$G$487,5,0)</f>
        <v>#N/A</v>
      </c>
      <c r="F136" s="16" t="e">
        <f>VLOOKUP($A136,DSMYDTU!$A$2:$G$487,6,0)</f>
        <v>#N/A</v>
      </c>
      <c r="G136" s="17" t="e">
        <f>VLOOKUP(B136,'TK MYDTU'!$B$8:$Q$8047,13,0)</f>
        <v>#N/A</v>
      </c>
      <c r="H136" s="17" t="e">
        <f>VLOOKUP(B136,'TK MYDTU'!$B$8:$Q$8047,14,0)</f>
        <v>#N/A</v>
      </c>
      <c r="I136" s="17" t="e">
        <f>VLOOKUP(B136,'TK MYDTU'!$B$8:$Q$8047,15,0)</f>
        <v>#N/A</v>
      </c>
      <c r="J136" s="17" t="e">
        <f>VLOOKUP(B136,'TK MYDTU'!$B$8:$Q$8047,16,0)</f>
        <v>#N/A</v>
      </c>
      <c r="K136" s="17" t="e">
        <f t="shared" si="8"/>
        <v>#N/A</v>
      </c>
      <c r="L136" s="17"/>
      <c r="M136" s="18">
        <f t="shared" si="9"/>
        <v>0</v>
      </c>
      <c r="N136" s="19" t="str">
        <f t="shared" ref="N136:N199" si="10">VLOOKUP(M136,$S$7:$T$542,2,0)</f>
        <v>Không</v>
      </c>
      <c r="O136" s="19" t="e">
        <f>VLOOKUP($A136,DSMYDTU!$A$2:$G$487,7,0)</f>
        <v>#N/A</v>
      </c>
      <c r="P136" s="20"/>
      <c r="Q136" s="53" t="e">
        <f t="shared" ref="Q136:Q199" si="11">R136=M136</f>
        <v>#N/A</v>
      </c>
      <c r="R136" s="17" t="e">
        <f>VLOOKUP($B136,'TK MYDTU'!$B$8:$X$5049,18,0)</f>
        <v>#N/A</v>
      </c>
      <c r="T136" s="2"/>
      <c r="U136" s="19"/>
      <c r="V136" s="19"/>
    </row>
    <row r="137" spans="1:22" ht="13.8">
      <c r="A137" s="14">
        <v>131</v>
      </c>
      <c r="B137" s="15" t="e">
        <f>VLOOKUP($A137,DSMYDTU!$A$2:$E$487,2,0)</f>
        <v>#N/A</v>
      </c>
      <c r="C137" s="51" t="e">
        <f>VLOOKUP($A137,DSMYDTU!$A$2:$G$487,3,0)</f>
        <v>#N/A</v>
      </c>
      <c r="D137" s="52" t="e">
        <f>VLOOKUP($A137,DSMYDTU!$A$2:$G$487,4,0)</f>
        <v>#N/A</v>
      </c>
      <c r="E137" s="15" t="e">
        <f>VLOOKUP($A137,DSMYDTU!$A$2:$G$487,5,0)</f>
        <v>#N/A</v>
      </c>
      <c r="F137" s="16" t="e">
        <f>VLOOKUP($A137,DSMYDTU!$A$2:$G$487,6,0)</f>
        <v>#N/A</v>
      </c>
      <c r="G137" s="17" t="e">
        <f>VLOOKUP(B137,'TK MYDTU'!$B$8:$Q$8047,13,0)</f>
        <v>#N/A</v>
      </c>
      <c r="H137" s="17" t="e">
        <f>VLOOKUP(B137,'TK MYDTU'!$B$8:$Q$8047,14,0)</f>
        <v>#N/A</v>
      </c>
      <c r="I137" s="17" t="e">
        <f>VLOOKUP(B137,'TK MYDTU'!$B$8:$Q$8047,15,0)</f>
        <v>#N/A</v>
      </c>
      <c r="J137" s="17" t="e">
        <f>VLOOKUP(B137,'TK MYDTU'!$B$8:$Q$8047,16,0)</f>
        <v>#N/A</v>
      </c>
      <c r="K137" s="17" t="e">
        <f t="shared" si="8"/>
        <v>#N/A</v>
      </c>
      <c r="L137" s="17"/>
      <c r="M137" s="18">
        <f t="shared" si="9"/>
        <v>0</v>
      </c>
      <c r="N137" s="19" t="str">
        <f t="shared" si="10"/>
        <v>Không</v>
      </c>
      <c r="O137" s="19" t="e">
        <f>VLOOKUP($A137,DSMYDTU!$A$2:$G$487,7,0)</f>
        <v>#N/A</v>
      </c>
      <c r="P137" s="20"/>
      <c r="Q137" s="53" t="e">
        <f t="shared" si="11"/>
        <v>#N/A</v>
      </c>
      <c r="R137" s="17" t="e">
        <f>VLOOKUP($B137,'TK MYDTU'!$B$8:$X$5049,18,0)</f>
        <v>#N/A</v>
      </c>
      <c r="T137" s="2"/>
      <c r="U137" s="19"/>
      <c r="V137" s="19"/>
    </row>
    <row r="138" spans="1:22" ht="13.8">
      <c r="A138" s="14">
        <v>132</v>
      </c>
      <c r="B138" s="15" t="e">
        <f>VLOOKUP($A138,DSMYDTU!$A$2:$E$487,2,0)</f>
        <v>#N/A</v>
      </c>
      <c r="C138" s="51" t="e">
        <f>VLOOKUP($A138,DSMYDTU!$A$2:$G$487,3,0)</f>
        <v>#N/A</v>
      </c>
      <c r="D138" s="52" t="e">
        <f>VLOOKUP($A138,DSMYDTU!$A$2:$G$487,4,0)</f>
        <v>#N/A</v>
      </c>
      <c r="E138" s="15" t="e">
        <f>VLOOKUP($A138,DSMYDTU!$A$2:$G$487,5,0)</f>
        <v>#N/A</v>
      </c>
      <c r="F138" s="16" t="e">
        <f>VLOOKUP($A138,DSMYDTU!$A$2:$G$487,6,0)</f>
        <v>#N/A</v>
      </c>
      <c r="G138" s="17" t="e">
        <f>VLOOKUP(B138,'TK MYDTU'!$B$8:$Q$8047,13,0)</f>
        <v>#N/A</v>
      </c>
      <c r="H138" s="17" t="e">
        <f>VLOOKUP(B138,'TK MYDTU'!$B$8:$Q$8047,14,0)</f>
        <v>#N/A</v>
      </c>
      <c r="I138" s="17" t="e">
        <f>VLOOKUP(B138,'TK MYDTU'!$B$8:$Q$8047,15,0)</f>
        <v>#N/A</v>
      </c>
      <c r="J138" s="17" t="e">
        <f>VLOOKUP(B138,'TK MYDTU'!$B$8:$Q$8047,16,0)</f>
        <v>#N/A</v>
      </c>
      <c r="K138" s="17" t="e">
        <f t="shared" si="8"/>
        <v>#N/A</v>
      </c>
      <c r="L138" s="17"/>
      <c r="M138" s="18">
        <f t="shared" si="9"/>
        <v>0</v>
      </c>
      <c r="N138" s="19" t="str">
        <f t="shared" si="10"/>
        <v>Không</v>
      </c>
      <c r="O138" s="19" t="e">
        <f>VLOOKUP($A138,DSMYDTU!$A$2:$G$487,7,0)</f>
        <v>#N/A</v>
      </c>
      <c r="P138" s="20"/>
      <c r="Q138" s="53" t="e">
        <f t="shared" si="11"/>
        <v>#N/A</v>
      </c>
      <c r="R138" s="17" t="e">
        <f>VLOOKUP($B138,'TK MYDTU'!$B$8:$X$5049,18,0)</f>
        <v>#N/A</v>
      </c>
      <c r="T138" s="2"/>
      <c r="U138" s="19"/>
      <c r="V138" s="19"/>
    </row>
    <row r="139" spans="1:22" ht="13.8">
      <c r="A139" s="14">
        <v>133</v>
      </c>
      <c r="B139" s="15" t="e">
        <f>VLOOKUP($A139,DSMYDTU!$A$2:$E$487,2,0)</f>
        <v>#N/A</v>
      </c>
      <c r="C139" s="51" t="e">
        <f>VLOOKUP($A139,DSMYDTU!$A$2:$G$487,3,0)</f>
        <v>#N/A</v>
      </c>
      <c r="D139" s="52" t="e">
        <f>VLOOKUP($A139,DSMYDTU!$A$2:$G$487,4,0)</f>
        <v>#N/A</v>
      </c>
      <c r="E139" s="15" t="e">
        <f>VLOOKUP($A139,DSMYDTU!$A$2:$G$487,5,0)</f>
        <v>#N/A</v>
      </c>
      <c r="F139" s="16" t="e">
        <f>VLOOKUP($A139,DSMYDTU!$A$2:$G$487,6,0)</f>
        <v>#N/A</v>
      </c>
      <c r="G139" s="17" t="e">
        <f>VLOOKUP(B139,'TK MYDTU'!$B$8:$Q$8047,13,0)</f>
        <v>#N/A</v>
      </c>
      <c r="H139" s="17" t="e">
        <f>VLOOKUP(B139,'TK MYDTU'!$B$8:$Q$8047,14,0)</f>
        <v>#N/A</v>
      </c>
      <c r="I139" s="17" t="e">
        <f>VLOOKUP(B139,'TK MYDTU'!$B$8:$Q$8047,15,0)</f>
        <v>#N/A</v>
      </c>
      <c r="J139" s="17" t="e">
        <f>VLOOKUP(B139,'TK MYDTU'!$B$8:$Q$8047,16,0)</f>
        <v>#N/A</v>
      </c>
      <c r="K139" s="17" t="e">
        <f t="shared" si="8"/>
        <v>#N/A</v>
      </c>
      <c r="L139" s="17"/>
      <c r="M139" s="18">
        <f t="shared" si="9"/>
        <v>0</v>
      </c>
      <c r="N139" s="19" t="str">
        <f t="shared" si="10"/>
        <v>Không</v>
      </c>
      <c r="O139" s="19" t="e">
        <f>VLOOKUP($A139,DSMYDTU!$A$2:$G$487,7,0)</f>
        <v>#N/A</v>
      </c>
      <c r="P139" s="20"/>
      <c r="Q139" s="53" t="e">
        <f t="shared" si="11"/>
        <v>#N/A</v>
      </c>
      <c r="R139" s="17" t="e">
        <f>VLOOKUP($B139,'TK MYDTU'!$B$8:$X$5049,18,0)</f>
        <v>#N/A</v>
      </c>
      <c r="T139" s="2"/>
      <c r="U139" s="19"/>
      <c r="V139" s="19"/>
    </row>
    <row r="140" spans="1:22" ht="13.8">
      <c r="A140" s="14">
        <v>134</v>
      </c>
      <c r="B140" s="15" t="e">
        <f>VLOOKUP($A140,DSMYDTU!$A$2:$E$487,2,0)</f>
        <v>#N/A</v>
      </c>
      <c r="C140" s="51" t="e">
        <f>VLOOKUP($A140,DSMYDTU!$A$2:$G$487,3,0)</f>
        <v>#N/A</v>
      </c>
      <c r="D140" s="52" t="e">
        <f>VLOOKUP($A140,DSMYDTU!$A$2:$G$487,4,0)</f>
        <v>#N/A</v>
      </c>
      <c r="E140" s="15" t="e">
        <f>VLOOKUP($A140,DSMYDTU!$A$2:$G$487,5,0)</f>
        <v>#N/A</v>
      </c>
      <c r="F140" s="16" t="e">
        <f>VLOOKUP($A140,DSMYDTU!$A$2:$G$487,6,0)</f>
        <v>#N/A</v>
      </c>
      <c r="G140" s="17" t="e">
        <f>VLOOKUP(B140,'TK MYDTU'!$B$8:$Q$8047,13,0)</f>
        <v>#N/A</v>
      </c>
      <c r="H140" s="17" t="e">
        <f>VLOOKUP(B140,'TK MYDTU'!$B$8:$Q$8047,14,0)</f>
        <v>#N/A</v>
      </c>
      <c r="I140" s="17" t="e">
        <f>VLOOKUP(B140,'TK MYDTU'!$B$8:$Q$8047,15,0)</f>
        <v>#N/A</v>
      </c>
      <c r="J140" s="17" t="e">
        <f>VLOOKUP(B140,'TK MYDTU'!$B$8:$Q$8047,16,0)</f>
        <v>#N/A</v>
      </c>
      <c r="K140" s="17" t="e">
        <f t="shared" si="8"/>
        <v>#N/A</v>
      </c>
      <c r="L140" s="17"/>
      <c r="M140" s="18">
        <f t="shared" si="9"/>
        <v>0</v>
      </c>
      <c r="N140" s="19" t="str">
        <f t="shared" si="10"/>
        <v>Không</v>
      </c>
      <c r="O140" s="19" t="e">
        <f>VLOOKUP($A140,DSMYDTU!$A$2:$G$487,7,0)</f>
        <v>#N/A</v>
      </c>
      <c r="P140" s="20"/>
      <c r="Q140" s="53" t="e">
        <f t="shared" si="11"/>
        <v>#N/A</v>
      </c>
      <c r="R140" s="17" t="e">
        <f>VLOOKUP($B140,'TK MYDTU'!$B$8:$X$5049,18,0)</f>
        <v>#N/A</v>
      </c>
      <c r="T140" s="2"/>
      <c r="U140" s="19"/>
      <c r="V140" s="19"/>
    </row>
    <row r="141" spans="1:22" ht="13.8">
      <c r="A141" s="14">
        <v>135</v>
      </c>
      <c r="B141" s="15" t="e">
        <f>VLOOKUP($A141,DSMYDTU!$A$2:$E$487,2,0)</f>
        <v>#N/A</v>
      </c>
      <c r="C141" s="51" t="e">
        <f>VLOOKUP($A141,DSMYDTU!$A$2:$G$487,3,0)</f>
        <v>#N/A</v>
      </c>
      <c r="D141" s="52" t="e">
        <f>VLOOKUP($A141,DSMYDTU!$A$2:$G$487,4,0)</f>
        <v>#N/A</v>
      </c>
      <c r="E141" s="15" t="e">
        <f>VLOOKUP($A141,DSMYDTU!$A$2:$G$487,5,0)</f>
        <v>#N/A</v>
      </c>
      <c r="F141" s="16" t="e">
        <f>VLOOKUP($A141,DSMYDTU!$A$2:$G$487,6,0)</f>
        <v>#N/A</v>
      </c>
      <c r="G141" s="17" t="e">
        <f>VLOOKUP(B141,'TK MYDTU'!$B$8:$Q$8047,13,0)</f>
        <v>#N/A</v>
      </c>
      <c r="H141" s="17" t="e">
        <f>VLOOKUP(B141,'TK MYDTU'!$B$8:$Q$8047,14,0)</f>
        <v>#N/A</v>
      </c>
      <c r="I141" s="17" t="e">
        <f>VLOOKUP(B141,'TK MYDTU'!$B$8:$Q$8047,15,0)</f>
        <v>#N/A</v>
      </c>
      <c r="J141" s="17" t="e">
        <f>VLOOKUP(B141,'TK MYDTU'!$B$8:$Q$8047,16,0)</f>
        <v>#N/A</v>
      </c>
      <c r="K141" s="17" t="e">
        <f t="shared" si="8"/>
        <v>#N/A</v>
      </c>
      <c r="L141" s="17"/>
      <c r="M141" s="18">
        <f t="shared" si="9"/>
        <v>0</v>
      </c>
      <c r="N141" s="19" t="str">
        <f t="shared" si="10"/>
        <v>Không</v>
      </c>
      <c r="O141" s="19" t="e">
        <f>VLOOKUP($A141,DSMYDTU!$A$2:$G$487,7,0)</f>
        <v>#N/A</v>
      </c>
      <c r="P141" s="20"/>
      <c r="Q141" s="53" t="e">
        <f t="shared" si="11"/>
        <v>#N/A</v>
      </c>
      <c r="R141" s="17" t="e">
        <f>VLOOKUP($B141,'TK MYDTU'!$B$8:$X$5049,18,0)</f>
        <v>#N/A</v>
      </c>
      <c r="T141" s="2"/>
      <c r="U141" s="19"/>
      <c r="V141" s="19"/>
    </row>
    <row r="142" spans="1:22" ht="13.8">
      <c r="A142" s="14">
        <v>136</v>
      </c>
      <c r="B142" s="15" t="e">
        <f>VLOOKUP($A142,DSMYDTU!$A$2:$E$487,2,0)</f>
        <v>#N/A</v>
      </c>
      <c r="C142" s="51" t="e">
        <f>VLOOKUP($A142,DSMYDTU!$A$2:$G$487,3,0)</f>
        <v>#N/A</v>
      </c>
      <c r="D142" s="52" t="e">
        <f>VLOOKUP($A142,DSMYDTU!$A$2:$G$487,4,0)</f>
        <v>#N/A</v>
      </c>
      <c r="E142" s="15" t="e">
        <f>VLOOKUP($A142,DSMYDTU!$A$2:$G$487,5,0)</f>
        <v>#N/A</v>
      </c>
      <c r="F142" s="16" t="e">
        <f>VLOOKUP($A142,DSMYDTU!$A$2:$G$487,6,0)</f>
        <v>#N/A</v>
      </c>
      <c r="G142" s="17" t="e">
        <f>VLOOKUP(B142,'TK MYDTU'!$B$8:$Q$8047,13,0)</f>
        <v>#N/A</v>
      </c>
      <c r="H142" s="17" t="e">
        <f>VLOOKUP(B142,'TK MYDTU'!$B$8:$Q$8047,14,0)</f>
        <v>#N/A</v>
      </c>
      <c r="I142" s="17" t="e">
        <f>VLOOKUP(B142,'TK MYDTU'!$B$8:$Q$8047,15,0)</f>
        <v>#N/A</v>
      </c>
      <c r="J142" s="17" t="e">
        <f>VLOOKUP(B142,'TK MYDTU'!$B$8:$Q$8047,16,0)</f>
        <v>#N/A</v>
      </c>
      <c r="K142" s="17" t="e">
        <f t="shared" si="8"/>
        <v>#N/A</v>
      </c>
      <c r="L142" s="17"/>
      <c r="M142" s="18">
        <f t="shared" si="9"/>
        <v>0</v>
      </c>
      <c r="N142" s="19" t="str">
        <f t="shared" si="10"/>
        <v>Không</v>
      </c>
      <c r="O142" s="19" t="e">
        <f>VLOOKUP($A142,DSMYDTU!$A$2:$G$487,7,0)</f>
        <v>#N/A</v>
      </c>
      <c r="P142" s="20"/>
      <c r="Q142" s="53" t="e">
        <f t="shared" si="11"/>
        <v>#N/A</v>
      </c>
      <c r="R142" s="17" t="e">
        <f>VLOOKUP($B142,'TK MYDTU'!$B$8:$X$5049,18,0)</f>
        <v>#N/A</v>
      </c>
      <c r="T142" s="2"/>
      <c r="U142" s="19"/>
      <c r="V142" s="19"/>
    </row>
    <row r="143" spans="1:22" ht="13.8">
      <c r="A143" s="14">
        <v>137</v>
      </c>
      <c r="B143" s="15" t="e">
        <f>VLOOKUP($A143,DSMYDTU!$A$2:$E$487,2,0)</f>
        <v>#N/A</v>
      </c>
      <c r="C143" s="51" t="e">
        <f>VLOOKUP($A143,DSMYDTU!$A$2:$G$487,3,0)</f>
        <v>#N/A</v>
      </c>
      <c r="D143" s="52" t="e">
        <f>VLOOKUP($A143,DSMYDTU!$A$2:$G$487,4,0)</f>
        <v>#N/A</v>
      </c>
      <c r="E143" s="15" t="e">
        <f>VLOOKUP($A143,DSMYDTU!$A$2:$G$487,5,0)</f>
        <v>#N/A</v>
      </c>
      <c r="F143" s="16" t="e">
        <f>VLOOKUP($A143,DSMYDTU!$A$2:$G$487,6,0)</f>
        <v>#N/A</v>
      </c>
      <c r="G143" s="17" t="e">
        <f>VLOOKUP(B143,'TK MYDTU'!$B$8:$Q$8047,13,0)</f>
        <v>#N/A</v>
      </c>
      <c r="H143" s="17" t="e">
        <f>VLOOKUP(B143,'TK MYDTU'!$B$8:$Q$8047,14,0)</f>
        <v>#N/A</v>
      </c>
      <c r="I143" s="17" t="e">
        <f>VLOOKUP(B143,'TK MYDTU'!$B$8:$Q$8047,15,0)</f>
        <v>#N/A</v>
      </c>
      <c r="J143" s="17" t="e">
        <f>VLOOKUP(B143,'TK MYDTU'!$B$8:$Q$8047,16,0)</f>
        <v>#N/A</v>
      </c>
      <c r="K143" s="17" t="e">
        <f t="shared" si="8"/>
        <v>#N/A</v>
      </c>
      <c r="L143" s="17"/>
      <c r="M143" s="18">
        <f t="shared" si="9"/>
        <v>0</v>
      </c>
      <c r="N143" s="19" t="str">
        <f t="shared" si="10"/>
        <v>Không</v>
      </c>
      <c r="O143" s="19" t="e">
        <f>VLOOKUP($A143,DSMYDTU!$A$2:$G$487,7,0)</f>
        <v>#N/A</v>
      </c>
      <c r="P143" s="20"/>
      <c r="Q143" s="53" t="e">
        <f t="shared" si="11"/>
        <v>#N/A</v>
      </c>
      <c r="R143" s="17" t="e">
        <f>VLOOKUP($B143,'TK MYDTU'!$B$8:$X$5049,18,0)</f>
        <v>#N/A</v>
      </c>
      <c r="T143" s="2"/>
      <c r="U143" s="19"/>
      <c r="V143" s="19"/>
    </row>
    <row r="144" spans="1:22" ht="13.8">
      <c r="A144" s="14">
        <v>138</v>
      </c>
      <c r="B144" s="15" t="e">
        <f>VLOOKUP($A144,DSMYDTU!$A$2:$E$487,2,0)</f>
        <v>#N/A</v>
      </c>
      <c r="C144" s="51" t="e">
        <f>VLOOKUP($A144,DSMYDTU!$A$2:$G$487,3,0)</f>
        <v>#N/A</v>
      </c>
      <c r="D144" s="52" t="e">
        <f>VLOOKUP($A144,DSMYDTU!$A$2:$G$487,4,0)</f>
        <v>#N/A</v>
      </c>
      <c r="E144" s="15" t="e">
        <f>VLOOKUP($A144,DSMYDTU!$A$2:$G$487,5,0)</f>
        <v>#N/A</v>
      </c>
      <c r="F144" s="16" t="e">
        <f>VLOOKUP($A144,DSMYDTU!$A$2:$G$487,6,0)</f>
        <v>#N/A</v>
      </c>
      <c r="G144" s="17" t="e">
        <f>VLOOKUP(B144,'TK MYDTU'!$B$8:$Q$8047,13,0)</f>
        <v>#N/A</v>
      </c>
      <c r="H144" s="17" t="e">
        <f>VLOOKUP(B144,'TK MYDTU'!$B$8:$Q$8047,14,0)</f>
        <v>#N/A</v>
      </c>
      <c r="I144" s="17" t="e">
        <f>VLOOKUP(B144,'TK MYDTU'!$B$8:$Q$8047,15,0)</f>
        <v>#N/A</v>
      </c>
      <c r="J144" s="17" t="e">
        <f>VLOOKUP(B144,'TK MYDTU'!$B$8:$Q$8047,16,0)</f>
        <v>#N/A</v>
      </c>
      <c r="K144" s="17" t="e">
        <f t="shared" si="8"/>
        <v>#N/A</v>
      </c>
      <c r="L144" s="17"/>
      <c r="M144" s="18">
        <f t="shared" si="9"/>
        <v>0</v>
      </c>
      <c r="N144" s="19" t="str">
        <f t="shared" si="10"/>
        <v>Không</v>
      </c>
      <c r="O144" s="19" t="e">
        <f>VLOOKUP($A144,DSMYDTU!$A$2:$G$487,7,0)</f>
        <v>#N/A</v>
      </c>
      <c r="P144" s="20"/>
      <c r="Q144" s="53" t="e">
        <f t="shared" si="11"/>
        <v>#N/A</v>
      </c>
      <c r="R144" s="17" t="e">
        <f>VLOOKUP($B144,'TK MYDTU'!$B$8:$X$5049,18,0)</f>
        <v>#N/A</v>
      </c>
      <c r="T144" s="2"/>
      <c r="U144" s="19"/>
      <c r="V144" s="19"/>
    </row>
    <row r="145" spans="1:22" ht="13.8">
      <c r="A145" s="14">
        <v>139</v>
      </c>
      <c r="B145" s="15" t="e">
        <f>VLOOKUP($A145,DSMYDTU!$A$2:$E$487,2,0)</f>
        <v>#N/A</v>
      </c>
      <c r="C145" s="51" t="e">
        <f>VLOOKUP($A145,DSMYDTU!$A$2:$G$487,3,0)</f>
        <v>#N/A</v>
      </c>
      <c r="D145" s="52" t="e">
        <f>VLOOKUP($A145,DSMYDTU!$A$2:$G$487,4,0)</f>
        <v>#N/A</v>
      </c>
      <c r="E145" s="15" t="e">
        <f>VLOOKUP($A145,DSMYDTU!$A$2:$G$487,5,0)</f>
        <v>#N/A</v>
      </c>
      <c r="F145" s="16" t="e">
        <f>VLOOKUP($A145,DSMYDTU!$A$2:$G$487,6,0)</f>
        <v>#N/A</v>
      </c>
      <c r="G145" s="17" t="e">
        <f>VLOOKUP(B145,'TK MYDTU'!$B$8:$Q$8047,13,0)</f>
        <v>#N/A</v>
      </c>
      <c r="H145" s="17" t="e">
        <f>VLOOKUP(B145,'TK MYDTU'!$B$8:$Q$8047,14,0)</f>
        <v>#N/A</v>
      </c>
      <c r="I145" s="17" t="e">
        <f>VLOOKUP(B145,'TK MYDTU'!$B$8:$Q$8047,15,0)</f>
        <v>#N/A</v>
      </c>
      <c r="J145" s="17" t="e">
        <f>VLOOKUP(B145,'TK MYDTU'!$B$8:$Q$8047,16,0)</f>
        <v>#N/A</v>
      </c>
      <c r="K145" s="17" t="e">
        <f t="shared" si="8"/>
        <v>#N/A</v>
      </c>
      <c r="L145" s="17"/>
      <c r="M145" s="18">
        <f t="shared" si="9"/>
        <v>0</v>
      </c>
      <c r="N145" s="19" t="str">
        <f t="shared" si="10"/>
        <v>Không</v>
      </c>
      <c r="O145" s="19" t="e">
        <f>VLOOKUP($A145,DSMYDTU!$A$2:$G$487,7,0)</f>
        <v>#N/A</v>
      </c>
      <c r="P145" s="20"/>
      <c r="Q145" s="53" t="e">
        <f t="shared" si="11"/>
        <v>#N/A</v>
      </c>
      <c r="R145" s="17" t="e">
        <f>VLOOKUP($B145,'TK MYDTU'!$B$8:$X$5049,18,0)</f>
        <v>#N/A</v>
      </c>
      <c r="T145" s="2"/>
      <c r="U145" s="19"/>
      <c r="V145" s="19"/>
    </row>
    <row r="146" spans="1:22" ht="13.8">
      <c r="A146" s="14">
        <v>140</v>
      </c>
      <c r="B146" s="15" t="e">
        <f>VLOOKUP($A146,DSMYDTU!$A$2:$E$487,2,0)</f>
        <v>#N/A</v>
      </c>
      <c r="C146" s="51" t="e">
        <f>VLOOKUP($A146,DSMYDTU!$A$2:$G$487,3,0)</f>
        <v>#N/A</v>
      </c>
      <c r="D146" s="52" t="e">
        <f>VLOOKUP($A146,DSMYDTU!$A$2:$G$487,4,0)</f>
        <v>#N/A</v>
      </c>
      <c r="E146" s="15" t="e">
        <f>VLOOKUP($A146,DSMYDTU!$A$2:$G$487,5,0)</f>
        <v>#N/A</v>
      </c>
      <c r="F146" s="16" t="e">
        <f>VLOOKUP($A146,DSMYDTU!$A$2:$G$487,6,0)</f>
        <v>#N/A</v>
      </c>
      <c r="G146" s="17" t="e">
        <f>VLOOKUP(B146,'TK MYDTU'!$B$8:$Q$8047,13,0)</f>
        <v>#N/A</v>
      </c>
      <c r="H146" s="17" t="e">
        <f>VLOOKUP(B146,'TK MYDTU'!$B$8:$Q$8047,14,0)</f>
        <v>#N/A</v>
      </c>
      <c r="I146" s="17" t="e">
        <f>VLOOKUP(B146,'TK MYDTU'!$B$8:$Q$8047,15,0)</f>
        <v>#N/A</v>
      </c>
      <c r="J146" s="17" t="e">
        <f>VLOOKUP(B146,'TK MYDTU'!$B$8:$Q$8047,16,0)</f>
        <v>#N/A</v>
      </c>
      <c r="K146" s="17" t="e">
        <f t="shared" si="8"/>
        <v>#N/A</v>
      </c>
      <c r="L146" s="17"/>
      <c r="M146" s="18">
        <f t="shared" si="9"/>
        <v>0</v>
      </c>
      <c r="N146" s="19" t="str">
        <f t="shared" si="10"/>
        <v>Không</v>
      </c>
      <c r="O146" s="19" t="e">
        <f>VLOOKUP($A146,DSMYDTU!$A$2:$G$487,7,0)</f>
        <v>#N/A</v>
      </c>
      <c r="P146" s="20"/>
      <c r="Q146" s="53" t="e">
        <f t="shared" si="11"/>
        <v>#N/A</v>
      </c>
      <c r="R146" s="17" t="e">
        <f>VLOOKUP($B146,'TK MYDTU'!$B$8:$X$5049,18,0)</f>
        <v>#N/A</v>
      </c>
      <c r="T146" s="2"/>
      <c r="U146" s="19"/>
      <c r="V146" s="19"/>
    </row>
    <row r="147" spans="1:22" ht="13.8">
      <c r="A147" s="14">
        <v>141</v>
      </c>
      <c r="B147" s="15" t="e">
        <f>VLOOKUP($A147,DSMYDTU!$A$2:$E$487,2,0)</f>
        <v>#N/A</v>
      </c>
      <c r="C147" s="51" t="e">
        <f>VLOOKUP($A147,DSMYDTU!$A$2:$G$487,3,0)</f>
        <v>#N/A</v>
      </c>
      <c r="D147" s="52" t="e">
        <f>VLOOKUP($A147,DSMYDTU!$A$2:$G$487,4,0)</f>
        <v>#N/A</v>
      </c>
      <c r="E147" s="15" t="e">
        <f>VLOOKUP($A147,DSMYDTU!$A$2:$G$487,5,0)</f>
        <v>#N/A</v>
      </c>
      <c r="F147" s="16" t="e">
        <f>VLOOKUP($A147,DSMYDTU!$A$2:$G$487,6,0)</f>
        <v>#N/A</v>
      </c>
      <c r="G147" s="17" t="e">
        <f>VLOOKUP(B147,'TK MYDTU'!$B$8:$Q$8047,13,0)</f>
        <v>#N/A</v>
      </c>
      <c r="H147" s="17" t="e">
        <f>VLOOKUP(B147,'TK MYDTU'!$B$8:$Q$8047,14,0)</f>
        <v>#N/A</v>
      </c>
      <c r="I147" s="17" t="e">
        <f>VLOOKUP(B147,'TK MYDTU'!$B$8:$Q$8047,15,0)</f>
        <v>#N/A</v>
      </c>
      <c r="J147" s="17" t="e">
        <f>VLOOKUP(B147,'TK MYDTU'!$B$8:$Q$8047,16,0)</f>
        <v>#N/A</v>
      </c>
      <c r="K147" s="17" t="e">
        <f t="shared" si="8"/>
        <v>#N/A</v>
      </c>
      <c r="L147" s="17"/>
      <c r="M147" s="18">
        <f t="shared" si="9"/>
        <v>0</v>
      </c>
      <c r="N147" s="19" t="str">
        <f t="shared" si="10"/>
        <v>Không</v>
      </c>
      <c r="O147" s="19" t="e">
        <f>VLOOKUP($A147,DSMYDTU!$A$2:$G$487,7,0)</f>
        <v>#N/A</v>
      </c>
      <c r="P147" s="20"/>
      <c r="Q147" s="53" t="e">
        <f t="shared" si="11"/>
        <v>#N/A</v>
      </c>
      <c r="R147" s="17" t="e">
        <f>VLOOKUP($B147,'TK MYDTU'!$B$8:$X$5049,18,0)</f>
        <v>#N/A</v>
      </c>
      <c r="T147" s="2"/>
      <c r="U147" s="19"/>
      <c r="V147" s="19"/>
    </row>
    <row r="148" spans="1:22" ht="13.8">
      <c r="A148" s="14">
        <v>142</v>
      </c>
      <c r="B148" s="15" t="e">
        <f>VLOOKUP($A148,DSMYDTU!$A$2:$E$487,2,0)</f>
        <v>#N/A</v>
      </c>
      <c r="C148" s="51" t="e">
        <f>VLOOKUP($A148,DSMYDTU!$A$2:$G$487,3,0)</f>
        <v>#N/A</v>
      </c>
      <c r="D148" s="52" t="e">
        <f>VLOOKUP($A148,DSMYDTU!$A$2:$G$487,4,0)</f>
        <v>#N/A</v>
      </c>
      <c r="E148" s="15" t="e">
        <f>VLOOKUP($A148,DSMYDTU!$A$2:$G$487,5,0)</f>
        <v>#N/A</v>
      </c>
      <c r="F148" s="16" t="e">
        <f>VLOOKUP($A148,DSMYDTU!$A$2:$G$487,6,0)</f>
        <v>#N/A</v>
      </c>
      <c r="G148" s="17" t="e">
        <f>VLOOKUP(B148,'TK MYDTU'!$B$8:$Q$8047,13,0)</f>
        <v>#N/A</v>
      </c>
      <c r="H148" s="17" t="e">
        <f>VLOOKUP(B148,'TK MYDTU'!$B$8:$Q$8047,14,0)</f>
        <v>#N/A</v>
      </c>
      <c r="I148" s="17" t="e">
        <f>VLOOKUP(B148,'TK MYDTU'!$B$8:$Q$8047,15,0)</f>
        <v>#N/A</v>
      </c>
      <c r="J148" s="17" t="e">
        <f>VLOOKUP(B148,'TK MYDTU'!$B$8:$Q$8047,16,0)</f>
        <v>#N/A</v>
      </c>
      <c r="K148" s="17" t="e">
        <f t="shared" si="8"/>
        <v>#N/A</v>
      </c>
      <c r="L148" s="17"/>
      <c r="M148" s="18">
        <f t="shared" si="9"/>
        <v>0</v>
      </c>
      <c r="N148" s="19" t="str">
        <f t="shared" si="10"/>
        <v>Không</v>
      </c>
      <c r="O148" s="19" t="e">
        <f>VLOOKUP($A148,DSMYDTU!$A$2:$G$487,7,0)</f>
        <v>#N/A</v>
      </c>
      <c r="P148" s="20"/>
      <c r="Q148" s="53" t="e">
        <f t="shared" si="11"/>
        <v>#N/A</v>
      </c>
      <c r="R148" s="17" t="e">
        <f>VLOOKUP($B148,'TK MYDTU'!$B$8:$X$5049,18,0)</f>
        <v>#N/A</v>
      </c>
      <c r="T148" s="2"/>
      <c r="U148" s="19"/>
      <c r="V148" s="19"/>
    </row>
    <row r="149" spans="1:22" ht="13.8">
      <c r="A149" s="14">
        <v>143</v>
      </c>
      <c r="B149" s="15" t="e">
        <f>VLOOKUP($A149,DSMYDTU!$A$2:$E$487,2,0)</f>
        <v>#N/A</v>
      </c>
      <c r="C149" s="51" t="e">
        <f>VLOOKUP($A149,DSMYDTU!$A$2:$G$487,3,0)</f>
        <v>#N/A</v>
      </c>
      <c r="D149" s="52" t="e">
        <f>VLOOKUP($A149,DSMYDTU!$A$2:$G$487,4,0)</f>
        <v>#N/A</v>
      </c>
      <c r="E149" s="15" t="e">
        <f>VLOOKUP($A149,DSMYDTU!$A$2:$G$487,5,0)</f>
        <v>#N/A</v>
      </c>
      <c r="F149" s="16" t="e">
        <f>VLOOKUP($A149,DSMYDTU!$A$2:$G$487,6,0)</f>
        <v>#N/A</v>
      </c>
      <c r="G149" s="17" t="e">
        <f>VLOOKUP(B149,'TK MYDTU'!$B$8:$Q$8047,13,0)</f>
        <v>#N/A</v>
      </c>
      <c r="H149" s="17" t="e">
        <f>VLOOKUP(B149,'TK MYDTU'!$B$8:$Q$8047,14,0)</f>
        <v>#N/A</v>
      </c>
      <c r="I149" s="17" t="e">
        <f>VLOOKUP(B149,'TK MYDTU'!$B$8:$Q$8047,15,0)</f>
        <v>#N/A</v>
      </c>
      <c r="J149" s="17" t="e">
        <f>VLOOKUP(B149,'TK MYDTU'!$B$8:$Q$8047,16,0)</f>
        <v>#N/A</v>
      </c>
      <c r="K149" s="17" t="e">
        <f t="shared" si="8"/>
        <v>#N/A</v>
      </c>
      <c r="L149" s="17"/>
      <c r="M149" s="18">
        <f t="shared" si="9"/>
        <v>0</v>
      </c>
      <c r="N149" s="19" t="str">
        <f t="shared" si="10"/>
        <v>Không</v>
      </c>
      <c r="O149" s="19" t="e">
        <f>VLOOKUP($A149,DSMYDTU!$A$2:$G$487,7,0)</f>
        <v>#N/A</v>
      </c>
      <c r="P149" s="20"/>
      <c r="Q149" s="53" t="e">
        <f t="shared" si="11"/>
        <v>#N/A</v>
      </c>
      <c r="R149" s="17" t="e">
        <f>VLOOKUP($B149,'TK MYDTU'!$B$8:$X$5049,18,0)</f>
        <v>#N/A</v>
      </c>
      <c r="T149" s="2"/>
      <c r="U149" s="19"/>
      <c r="V149" s="19"/>
    </row>
    <row r="150" spans="1:22" ht="13.8">
      <c r="A150" s="14">
        <v>144</v>
      </c>
      <c r="B150" s="15" t="e">
        <f>VLOOKUP($A150,DSMYDTU!$A$2:$E$487,2,0)</f>
        <v>#N/A</v>
      </c>
      <c r="C150" s="51" t="e">
        <f>VLOOKUP($A150,DSMYDTU!$A$2:$G$487,3,0)</f>
        <v>#N/A</v>
      </c>
      <c r="D150" s="52" t="e">
        <f>VLOOKUP($A150,DSMYDTU!$A$2:$G$487,4,0)</f>
        <v>#N/A</v>
      </c>
      <c r="E150" s="15" t="e">
        <f>VLOOKUP($A150,DSMYDTU!$A$2:$G$487,5,0)</f>
        <v>#N/A</v>
      </c>
      <c r="F150" s="16" t="e">
        <f>VLOOKUP($A150,DSMYDTU!$A$2:$G$487,6,0)</f>
        <v>#N/A</v>
      </c>
      <c r="G150" s="17" t="e">
        <f>VLOOKUP(B150,'TK MYDTU'!$B$8:$Q$8047,13,0)</f>
        <v>#N/A</v>
      </c>
      <c r="H150" s="17" t="e">
        <f>VLOOKUP(B150,'TK MYDTU'!$B$8:$Q$8047,14,0)</f>
        <v>#N/A</v>
      </c>
      <c r="I150" s="17" t="e">
        <f>VLOOKUP(B150,'TK MYDTU'!$B$8:$Q$8047,15,0)</f>
        <v>#N/A</v>
      </c>
      <c r="J150" s="17" t="e">
        <f>VLOOKUP(B150,'TK MYDTU'!$B$8:$Q$8047,16,0)</f>
        <v>#N/A</v>
      </c>
      <c r="K150" s="17" t="e">
        <f t="shared" si="8"/>
        <v>#N/A</v>
      </c>
      <c r="L150" s="17"/>
      <c r="M150" s="18">
        <f t="shared" si="9"/>
        <v>0</v>
      </c>
      <c r="N150" s="19" t="str">
        <f t="shared" si="10"/>
        <v>Không</v>
      </c>
      <c r="O150" s="19" t="e">
        <f>VLOOKUP($A150,DSMYDTU!$A$2:$G$487,7,0)</f>
        <v>#N/A</v>
      </c>
      <c r="P150" s="20"/>
      <c r="Q150" s="53" t="e">
        <f t="shared" si="11"/>
        <v>#N/A</v>
      </c>
      <c r="R150" s="17" t="e">
        <f>VLOOKUP($B150,'TK MYDTU'!$B$8:$X$5049,18,0)</f>
        <v>#N/A</v>
      </c>
      <c r="T150" s="2"/>
      <c r="U150" s="19"/>
      <c r="V150" s="19"/>
    </row>
    <row r="151" spans="1:22" ht="13.8">
      <c r="A151" s="14">
        <v>145</v>
      </c>
      <c r="B151" s="15" t="e">
        <f>VLOOKUP($A151,DSMYDTU!$A$2:$E$487,2,0)</f>
        <v>#N/A</v>
      </c>
      <c r="C151" s="51" t="e">
        <f>VLOOKUP($A151,DSMYDTU!$A$2:$G$487,3,0)</f>
        <v>#N/A</v>
      </c>
      <c r="D151" s="52" t="e">
        <f>VLOOKUP($A151,DSMYDTU!$A$2:$G$487,4,0)</f>
        <v>#N/A</v>
      </c>
      <c r="E151" s="15" t="e">
        <f>VLOOKUP($A151,DSMYDTU!$A$2:$G$487,5,0)</f>
        <v>#N/A</v>
      </c>
      <c r="F151" s="16" t="e">
        <f>VLOOKUP($A151,DSMYDTU!$A$2:$G$487,6,0)</f>
        <v>#N/A</v>
      </c>
      <c r="G151" s="17" t="e">
        <f>VLOOKUP(B151,'TK MYDTU'!$B$8:$Q$8047,13,0)</f>
        <v>#N/A</v>
      </c>
      <c r="H151" s="17" t="e">
        <f>VLOOKUP(B151,'TK MYDTU'!$B$8:$Q$8047,14,0)</f>
        <v>#N/A</v>
      </c>
      <c r="I151" s="17" t="e">
        <f>VLOOKUP(B151,'TK MYDTU'!$B$8:$Q$8047,15,0)</f>
        <v>#N/A</v>
      </c>
      <c r="J151" s="17" t="e">
        <f>VLOOKUP(B151,'TK MYDTU'!$B$8:$Q$8047,16,0)</f>
        <v>#N/A</v>
      </c>
      <c r="K151" s="17" t="e">
        <f t="shared" si="8"/>
        <v>#N/A</v>
      </c>
      <c r="L151" s="17"/>
      <c r="M151" s="18">
        <f t="shared" si="9"/>
        <v>0</v>
      </c>
      <c r="N151" s="19" t="str">
        <f t="shared" si="10"/>
        <v>Không</v>
      </c>
      <c r="O151" s="19" t="e">
        <f>VLOOKUP($A151,DSMYDTU!$A$2:$G$487,7,0)</f>
        <v>#N/A</v>
      </c>
      <c r="P151" s="20"/>
      <c r="Q151" s="53" t="e">
        <f t="shared" si="11"/>
        <v>#N/A</v>
      </c>
      <c r="R151" s="17" t="e">
        <f>VLOOKUP($B151,'TK MYDTU'!$B$8:$X$5049,18,0)</f>
        <v>#N/A</v>
      </c>
      <c r="T151" s="2"/>
      <c r="U151" s="19"/>
      <c r="V151" s="19"/>
    </row>
    <row r="152" spans="1:22" ht="13.8">
      <c r="A152" s="14">
        <v>146</v>
      </c>
      <c r="B152" s="15" t="e">
        <f>VLOOKUP($A152,DSMYDTU!$A$2:$E$487,2,0)</f>
        <v>#N/A</v>
      </c>
      <c r="C152" s="51" t="e">
        <f>VLOOKUP($A152,DSMYDTU!$A$2:$G$487,3,0)</f>
        <v>#N/A</v>
      </c>
      <c r="D152" s="52" t="e">
        <f>VLOOKUP($A152,DSMYDTU!$A$2:$G$487,4,0)</f>
        <v>#N/A</v>
      </c>
      <c r="E152" s="15" t="e">
        <f>VLOOKUP($A152,DSMYDTU!$A$2:$G$487,5,0)</f>
        <v>#N/A</v>
      </c>
      <c r="F152" s="16" t="e">
        <f>VLOOKUP($A152,DSMYDTU!$A$2:$G$487,6,0)</f>
        <v>#N/A</v>
      </c>
      <c r="G152" s="17" t="e">
        <f>VLOOKUP(B152,'TK MYDTU'!$B$8:$Q$8047,13,0)</f>
        <v>#N/A</v>
      </c>
      <c r="H152" s="17" t="e">
        <f>VLOOKUP(B152,'TK MYDTU'!$B$8:$Q$8047,14,0)</f>
        <v>#N/A</v>
      </c>
      <c r="I152" s="17" t="e">
        <f>VLOOKUP(B152,'TK MYDTU'!$B$8:$Q$8047,15,0)</f>
        <v>#N/A</v>
      </c>
      <c r="J152" s="17" t="e">
        <f>VLOOKUP(B152,'TK MYDTU'!$B$8:$Q$8047,16,0)</f>
        <v>#N/A</v>
      </c>
      <c r="K152" s="17" t="e">
        <f t="shared" si="8"/>
        <v>#N/A</v>
      </c>
      <c r="L152" s="17"/>
      <c r="M152" s="18">
        <f t="shared" si="9"/>
        <v>0</v>
      </c>
      <c r="N152" s="19" t="str">
        <f t="shared" si="10"/>
        <v>Không</v>
      </c>
      <c r="O152" s="19" t="e">
        <f>VLOOKUP($A152,DSMYDTU!$A$2:$G$487,7,0)</f>
        <v>#N/A</v>
      </c>
      <c r="P152" s="20"/>
      <c r="Q152" s="53" t="e">
        <f t="shared" si="11"/>
        <v>#N/A</v>
      </c>
      <c r="R152" s="17" t="e">
        <f>VLOOKUP($B152,'TK MYDTU'!$B$8:$X$5049,18,0)</f>
        <v>#N/A</v>
      </c>
      <c r="T152" s="2"/>
      <c r="U152" s="19"/>
      <c r="V152" s="19"/>
    </row>
    <row r="153" spans="1:22" ht="13.8">
      <c r="A153" s="14">
        <v>147</v>
      </c>
      <c r="B153" s="15" t="e">
        <f>VLOOKUP($A153,DSMYDTU!$A$2:$E$487,2,0)</f>
        <v>#N/A</v>
      </c>
      <c r="C153" s="51" t="e">
        <f>VLOOKUP($A153,DSMYDTU!$A$2:$G$487,3,0)</f>
        <v>#N/A</v>
      </c>
      <c r="D153" s="52" t="e">
        <f>VLOOKUP($A153,DSMYDTU!$A$2:$G$487,4,0)</f>
        <v>#N/A</v>
      </c>
      <c r="E153" s="15" t="e">
        <f>VLOOKUP($A153,DSMYDTU!$A$2:$G$487,5,0)</f>
        <v>#N/A</v>
      </c>
      <c r="F153" s="16" t="e">
        <f>VLOOKUP($A153,DSMYDTU!$A$2:$G$487,6,0)</f>
        <v>#N/A</v>
      </c>
      <c r="G153" s="17" t="e">
        <f>VLOOKUP(B153,'TK MYDTU'!$B$8:$Q$8047,13,0)</f>
        <v>#N/A</v>
      </c>
      <c r="H153" s="17" t="e">
        <f>VLOOKUP(B153,'TK MYDTU'!$B$8:$Q$8047,14,0)</f>
        <v>#N/A</v>
      </c>
      <c r="I153" s="17" t="e">
        <f>VLOOKUP(B153,'TK MYDTU'!$B$8:$Q$8047,15,0)</f>
        <v>#N/A</v>
      </c>
      <c r="J153" s="17" t="e">
        <f>VLOOKUP(B153,'TK MYDTU'!$B$8:$Q$8047,16,0)</f>
        <v>#N/A</v>
      </c>
      <c r="K153" s="17" t="e">
        <f t="shared" si="8"/>
        <v>#N/A</v>
      </c>
      <c r="L153" s="17"/>
      <c r="M153" s="18">
        <f t="shared" si="9"/>
        <v>0</v>
      </c>
      <c r="N153" s="19" t="str">
        <f t="shared" si="10"/>
        <v>Không</v>
      </c>
      <c r="O153" s="19" t="e">
        <f>VLOOKUP($A153,DSMYDTU!$A$2:$G$487,7,0)</f>
        <v>#N/A</v>
      </c>
      <c r="P153" s="20"/>
      <c r="Q153" s="53" t="e">
        <f t="shared" si="11"/>
        <v>#N/A</v>
      </c>
      <c r="R153" s="17" t="e">
        <f>VLOOKUP($B153,'TK MYDTU'!$B$8:$X$5049,18,0)</f>
        <v>#N/A</v>
      </c>
      <c r="T153" s="2"/>
      <c r="U153" s="19"/>
      <c r="V153" s="19"/>
    </row>
    <row r="154" spans="1:22" ht="13.8">
      <c r="A154" s="14">
        <v>148</v>
      </c>
      <c r="B154" s="15" t="e">
        <f>VLOOKUP($A154,DSMYDTU!$A$2:$E$487,2,0)</f>
        <v>#N/A</v>
      </c>
      <c r="C154" s="51" t="e">
        <f>VLOOKUP($A154,DSMYDTU!$A$2:$G$487,3,0)</f>
        <v>#N/A</v>
      </c>
      <c r="D154" s="52" t="e">
        <f>VLOOKUP($A154,DSMYDTU!$A$2:$G$487,4,0)</f>
        <v>#N/A</v>
      </c>
      <c r="E154" s="15" t="e">
        <f>VLOOKUP($A154,DSMYDTU!$A$2:$G$487,5,0)</f>
        <v>#N/A</v>
      </c>
      <c r="F154" s="16" t="e">
        <f>VLOOKUP($A154,DSMYDTU!$A$2:$G$487,6,0)</f>
        <v>#N/A</v>
      </c>
      <c r="G154" s="17" t="e">
        <f>VLOOKUP(B154,'TK MYDTU'!$B$8:$Q$8047,13,0)</f>
        <v>#N/A</v>
      </c>
      <c r="H154" s="17" t="e">
        <f>VLOOKUP(B154,'TK MYDTU'!$B$8:$Q$8047,14,0)</f>
        <v>#N/A</v>
      </c>
      <c r="I154" s="17" t="e">
        <f>VLOOKUP(B154,'TK MYDTU'!$B$8:$Q$8047,15,0)</f>
        <v>#N/A</v>
      </c>
      <c r="J154" s="17" t="e">
        <f>VLOOKUP(B154,'TK MYDTU'!$B$8:$Q$8047,16,0)</f>
        <v>#N/A</v>
      </c>
      <c r="K154" s="17" t="e">
        <f t="shared" si="8"/>
        <v>#N/A</v>
      </c>
      <c r="L154" s="17"/>
      <c r="M154" s="18">
        <f t="shared" si="9"/>
        <v>0</v>
      </c>
      <c r="N154" s="19" t="str">
        <f t="shared" si="10"/>
        <v>Không</v>
      </c>
      <c r="O154" s="19" t="e">
        <f>VLOOKUP($A154,DSMYDTU!$A$2:$G$487,7,0)</f>
        <v>#N/A</v>
      </c>
      <c r="P154" s="20"/>
      <c r="Q154" s="53" t="e">
        <f t="shared" si="11"/>
        <v>#N/A</v>
      </c>
      <c r="R154" s="17" t="e">
        <f>VLOOKUP($B154,'TK MYDTU'!$B$8:$X$5049,18,0)</f>
        <v>#N/A</v>
      </c>
      <c r="T154" s="2"/>
      <c r="U154" s="19"/>
      <c r="V154" s="19"/>
    </row>
    <row r="155" spans="1:22" ht="13.8">
      <c r="A155" s="14">
        <v>149</v>
      </c>
      <c r="B155" s="15" t="e">
        <f>VLOOKUP($A155,DSMYDTU!$A$2:$E$487,2,0)</f>
        <v>#N/A</v>
      </c>
      <c r="C155" s="51" t="e">
        <f>VLOOKUP($A155,DSMYDTU!$A$2:$G$487,3,0)</f>
        <v>#N/A</v>
      </c>
      <c r="D155" s="52" t="e">
        <f>VLOOKUP($A155,DSMYDTU!$A$2:$G$487,4,0)</f>
        <v>#N/A</v>
      </c>
      <c r="E155" s="15" t="e">
        <f>VLOOKUP($A155,DSMYDTU!$A$2:$G$487,5,0)</f>
        <v>#N/A</v>
      </c>
      <c r="F155" s="16" t="e">
        <f>VLOOKUP($A155,DSMYDTU!$A$2:$G$487,6,0)</f>
        <v>#N/A</v>
      </c>
      <c r="G155" s="17" t="e">
        <f>VLOOKUP(B155,'TK MYDTU'!$B$8:$Q$8047,13,0)</f>
        <v>#N/A</v>
      </c>
      <c r="H155" s="17" t="e">
        <f>VLOOKUP(B155,'TK MYDTU'!$B$8:$Q$8047,14,0)</f>
        <v>#N/A</v>
      </c>
      <c r="I155" s="17" t="e">
        <f>VLOOKUP(B155,'TK MYDTU'!$B$8:$Q$8047,15,0)</f>
        <v>#N/A</v>
      </c>
      <c r="J155" s="17" t="e">
        <f>VLOOKUP(B155,'TK MYDTU'!$B$8:$Q$8047,16,0)</f>
        <v>#N/A</v>
      </c>
      <c r="K155" s="17" t="e">
        <f t="shared" si="8"/>
        <v>#N/A</v>
      </c>
      <c r="L155" s="17"/>
      <c r="M155" s="18">
        <f t="shared" si="9"/>
        <v>0</v>
      </c>
      <c r="N155" s="19" t="str">
        <f t="shared" si="10"/>
        <v>Không</v>
      </c>
      <c r="O155" s="19" t="e">
        <f>VLOOKUP($A155,DSMYDTU!$A$2:$G$487,7,0)</f>
        <v>#N/A</v>
      </c>
      <c r="P155" s="20"/>
      <c r="Q155" s="53" t="e">
        <f t="shared" si="11"/>
        <v>#N/A</v>
      </c>
      <c r="R155" s="17" t="e">
        <f>VLOOKUP($B155,'TK MYDTU'!$B$8:$X$5049,18,0)</f>
        <v>#N/A</v>
      </c>
      <c r="T155" s="2"/>
      <c r="U155" s="19"/>
      <c r="V155" s="19"/>
    </row>
    <row r="156" spans="1:22" ht="13.8">
      <c r="A156" s="14">
        <v>150</v>
      </c>
      <c r="B156" s="15" t="e">
        <f>VLOOKUP($A156,DSMYDTU!$A$2:$E$487,2,0)</f>
        <v>#N/A</v>
      </c>
      <c r="C156" s="51" t="e">
        <f>VLOOKUP($A156,DSMYDTU!$A$2:$G$487,3,0)</f>
        <v>#N/A</v>
      </c>
      <c r="D156" s="52" t="e">
        <f>VLOOKUP($A156,DSMYDTU!$A$2:$G$487,4,0)</f>
        <v>#N/A</v>
      </c>
      <c r="E156" s="15" t="e">
        <f>VLOOKUP($A156,DSMYDTU!$A$2:$G$487,5,0)</f>
        <v>#N/A</v>
      </c>
      <c r="F156" s="16" t="e">
        <f>VLOOKUP($A156,DSMYDTU!$A$2:$G$487,6,0)</f>
        <v>#N/A</v>
      </c>
      <c r="G156" s="17" t="e">
        <f>VLOOKUP(B156,'TK MYDTU'!$B$8:$Q$8047,13,0)</f>
        <v>#N/A</v>
      </c>
      <c r="H156" s="17" t="e">
        <f>VLOOKUP(B156,'TK MYDTU'!$B$8:$Q$8047,14,0)</f>
        <v>#N/A</v>
      </c>
      <c r="I156" s="17" t="e">
        <f>VLOOKUP(B156,'TK MYDTU'!$B$8:$Q$8047,15,0)</f>
        <v>#N/A</v>
      </c>
      <c r="J156" s="17" t="e">
        <f>VLOOKUP(B156,'TK MYDTU'!$B$8:$Q$8047,16,0)</f>
        <v>#N/A</v>
      </c>
      <c r="K156" s="17" t="e">
        <f t="shared" si="8"/>
        <v>#N/A</v>
      </c>
      <c r="L156" s="17"/>
      <c r="M156" s="18">
        <f t="shared" si="9"/>
        <v>0</v>
      </c>
      <c r="N156" s="19" t="str">
        <f t="shared" si="10"/>
        <v>Không</v>
      </c>
      <c r="O156" s="19" t="e">
        <f>VLOOKUP($A156,DSMYDTU!$A$2:$G$487,7,0)</f>
        <v>#N/A</v>
      </c>
      <c r="P156" s="20"/>
      <c r="Q156" s="53" t="e">
        <f t="shared" si="11"/>
        <v>#N/A</v>
      </c>
      <c r="R156" s="17" t="e">
        <f>VLOOKUP($B156,'TK MYDTU'!$B$8:$X$5049,18,0)</f>
        <v>#N/A</v>
      </c>
      <c r="T156" s="2"/>
      <c r="U156" s="19"/>
      <c r="V156" s="19"/>
    </row>
    <row r="157" spans="1:22" ht="13.8">
      <c r="A157" s="14">
        <v>151</v>
      </c>
      <c r="B157" s="15" t="e">
        <f>VLOOKUP($A157,DSMYDTU!$A$2:$E$487,2,0)</f>
        <v>#N/A</v>
      </c>
      <c r="C157" s="51" t="e">
        <f>VLOOKUP($A157,DSMYDTU!$A$2:$G$487,3,0)</f>
        <v>#N/A</v>
      </c>
      <c r="D157" s="52" t="e">
        <f>VLOOKUP($A157,DSMYDTU!$A$2:$G$487,4,0)</f>
        <v>#N/A</v>
      </c>
      <c r="E157" s="15" t="e">
        <f>VLOOKUP($A157,DSMYDTU!$A$2:$G$487,5,0)</f>
        <v>#N/A</v>
      </c>
      <c r="F157" s="16" t="e">
        <f>VLOOKUP($A157,DSMYDTU!$A$2:$G$487,6,0)</f>
        <v>#N/A</v>
      </c>
      <c r="G157" s="17" t="e">
        <f>VLOOKUP(B157,'TK MYDTU'!$B$8:$Q$8047,13,0)</f>
        <v>#N/A</v>
      </c>
      <c r="H157" s="17" t="e">
        <f>VLOOKUP(B157,'TK MYDTU'!$B$8:$Q$8047,14,0)</f>
        <v>#N/A</v>
      </c>
      <c r="I157" s="17" t="e">
        <f>VLOOKUP(B157,'TK MYDTU'!$B$8:$Q$8047,15,0)</f>
        <v>#N/A</v>
      </c>
      <c r="J157" s="17" t="e">
        <f>VLOOKUP(B157,'TK MYDTU'!$B$8:$Q$8047,16,0)</f>
        <v>#N/A</v>
      </c>
      <c r="K157" s="17" t="e">
        <f t="shared" si="8"/>
        <v>#N/A</v>
      </c>
      <c r="L157" s="17"/>
      <c r="M157" s="18">
        <f t="shared" si="9"/>
        <v>0</v>
      </c>
      <c r="N157" s="19" t="str">
        <f t="shared" si="10"/>
        <v>Không</v>
      </c>
      <c r="O157" s="19" t="e">
        <f>VLOOKUP($A157,DSMYDTU!$A$2:$G$487,7,0)</f>
        <v>#N/A</v>
      </c>
      <c r="P157" s="20"/>
      <c r="Q157" s="53" t="e">
        <f t="shared" si="11"/>
        <v>#N/A</v>
      </c>
      <c r="R157" s="17" t="e">
        <f>VLOOKUP($B157,'TK MYDTU'!$B$8:$X$5049,18,0)</f>
        <v>#N/A</v>
      </c>
      <c r="T157" s="2"/>
      <c r="U157" s="19"/>
      <c r="V157" s="19"/>
    </row>
    <row r="158" spans="1:22" ht="13.8">
      <c r="A158" s="14">
        <v>152</v>
      </c>
      <c r="B158" s="15" t="e">
        <f>VLOOKUP($A158,DSMYDTU!$A$2:$E$487,2,0)</f>
        <v>#N/A</v>
      </c>
      <c r="C158" s="51" t="e">
        <f>VLOOKUP($A158,DSMYDTU!$A$2:$G$487,3,0)</f>
        <v>#N/A</v>
      </c>
      <c r="D158" s="52" t="e">
        <f>VLOOKUP($A158,DSMYDTU!$A$2:$G$487,4,0)</f>
        <v>#N/A</v>
      </c>
      <c r="E158" s="15" t="e">
        <f>VLOOKUP($A158,DSMYDTU!$A$2:$G$487,5,0)</f>
        <v>#N/A</v>
      </c>
      <c r="F158" s="16" t="e">
        <f>VLOOKUP($A158,DSMYDTU!$A$2:$G$487,6,0)</f>
        <v>#N/A</v>
      </c>
      <c r="G158" s="17" t="e">
        <f>VLOOKUP(B158,'TK MYDTU'!$B$8:$Q$8047,13,0)</f>
        <v>#N/A</v>
      </c>
      <c r="H158" s="17" t="e">
        <f>VLOOKUP(B158,'TK MYDTU'!$B$8:$Q$8047,14,0)</f>
        <v>#N/A</v>
      </c>
      <c r="I158" s="17" t="e">
        <f>VLOOKUP(B158,'TK MYDTU'!$B$8:$Q$8047,15,0)</f>
        <v>#N/A</v>
      </c>
      <c r="J158" s="17" t="e">
        <f>VLOOKUP(B158,'TK MYDTU'!$B$8:$Q$8047,16,0)</f>
        <v>#N/A</v>
      </c>
      <c r="K158" s="17" t="e">
        <f t="shared" si="8"/>
        <v>#N/A</v>
      </c>
      <c r="L158" s="17"/>
      <c r="M158" s="18">
        <f t="shared" si="9"/>
        <v>0</v>
      </c>
      <c r="N158" s="19" t="str">
        <f t="shared" si="10"/>
        <v>Không</v>
      </c>
      <c r="O158" s="19" t="e">
        <f>VLOOKUP($A158,DSMYDTU!$A$2:$G$487,7,0)</f>
        <v>#N/A</v>
      </c>
      <c r="P158" s="20"/>
      <c r="Q158" s="53" t="e">
        <f t="shared" si="11"/>
        <v>#N/A</v>
      </c>
      <c r="R158" s="17" t="e">
        <f>VLOOKUP($B158,'TK MYDTU'!$B$8:$X$5049,18,0)</f>
        <v>#N/A</v>
      </c>
      <c r="T158" s="2"/>
      <c r="U158" s="19"/>
      <c r="V158" s="19"/>
    </row>
    <row r="159" spans="1:22" ht="13.8">
      <c r="A159" s="14">
        <v>153</v>
      </c>
      <c r="B159" s="15" t="e">
        <f>VLOOKUP($A159,DSMYDTU!$A$2:$E$487,2,0)</f>
        <v>#N/A</v>
      </c>
      <c r="C159" s="51" t="e">
        <f>VLOOKUP($A159,DSMYDTU!$A$2:$G$487,3,0)</f>
        <v>#N/A</v>
      </c>
      <c r="D159" s="52" t="e">
        <f>VLOOKUP($A159,DSMYDTU!$A$2:$G$487,4,0)</f>
        <v>#N/A</v>
      </c>
      <c r="E159" s="15" t="e">
        <f>VLOOKUP($A159,DSMYDTU!$A$2:$G$487,5,0)</f>
        <v>#N/A</v>
      </c>
      <c r="F159" s="16" t="e">
        <f>VLOOKUP($A159,DSMYDTU!$A$2:$G$487,6,0)</f>
        <v>#N/A</v>
      </c>
      <c r="G159" s="17" t="e">
        <f>VLOOKUP(B159,'TK MYDTU'!$B$8:$Q$8047,13,0)</f>
        <v>#N/A</v>
      </c>
      <c r="H159" s="17" t="e">
        <f>VLOOKUP(B159,'TK MYDTU'!$B$8:$Q$8047,14,0)</f>
        <v>#N/A</v>
      </c>
      <c r="I159" s="17" t="e">
        <f>VLOOKUP(B159,'TK MYDTU'!$B$8:$Q$8047,15,0)</f>
        <v>#N/A</v>
      </c>
      <c r="J159" s="17" t="e">
        <f>VLOOKUP(B159,'TK MYDTU'!$B$8:$Q$8047,16,0)</f>
        <v>#N/A</v>
      </c>
      <c r="K159" s="17" t="e">
        <f t="shared" si="8"/>
        <v>#N/A</v>
      </c>
      <c r="L159" s="17"/>
      <c r="M159" s="18">
        <f t="shared" si="9"/>
        <v>0</v>
      </c>
      <c r="N159" s="19" t="str">
        <f t="shared" si="10"/>
        <v>Không</v>
      </c>
      <c r="O159" s="19" t="e">
        <f>VLOOKUP($A159,DSMYDTU!$A$2:$G$487,7,0)</f>
        <v>#N/A</v>
      </c>
      <c r="P159" s="20"/>
      <c r="Q159" s="53" t="e">
        <f t="shared" si="11"/>
        <v>#N/A</v>
      </c>
      <c r="R159" s="17" t="e">
        <f>VLOOKUP($B159,'TK MYDTU'!$B$8:$X$5049,18,0)</f>
        <v>#N/A</v>
      </c>
      <c r="T159" s="2"/>
      <c r="U159" s="19"/>
      <c r="V159" s="19"/>
    </row>
    <row r="160" spans="1:22" ht="13.8">
      <c r="A160" s="14">
        <v>154</v>
      </c>
      <c r="B160" s="15" t="e">
        <f>VLOOKUP($A160,DSMYDTU!$A$2:$E$487,2,0)</f>
        <v>#N/A</v>
      </c>
      <c r="C160" s="51" t="e">
        <f>VLOOKUP($A160,DSMYDTU!$A$2:$G$487,3,0)</f>
        <v>#N/A</v>
      </c>
      <c r="D160" s="52" t="e">
        <f>VLOOKUP($A160,DSMYDTU!$A$2:$G$487,4,0)</f>
        <v>#N/A</v>
      </c>
      <c r="E160" s="15" t="e">
        <f>VLOOKUP($A160,DSMYDTU!$A$2:$G$487,5,0)</f>
        <v>#N/A</v>
      </c>
      <c r="F160" s="16" t="e">
        <f>VLOOKUP($A160,DSMYDTU!$A$2:$G$487,6,0)</f>
        <v>#N/A</v>
      </c>
      <c r="G160" s="17" t="e">
        <f>VLOOKUP(B160,'TK MYDTU'!$B$8:$Q$8047,13,0)</f>
        <v>#N/A</v>
      </c>
      <c r="H160" s="17" t="e">
        <f>VLOOKUP(B160,'TK MYDTU'!$B$8:$Q$8047,14,0)</f>
        <v>#N/A</v>
      </c>
      <c r="I160" s="17" t="e">
        <f>VLOOKUP(B160,'TK MYDTU'!$B$8:$Q$8047,15,0)</f>
        <v>#N/A</v>
      </c>
      <c r="J160" s="17" t="e">
        <f>VLOOKUP(B160,'TK MYDTU'!$B$8:$Q$8047,16,0)</f>
        <v>#N/A</v>
      </c>
      <c r="K160" s="17" t="e">
        <f t="shared" si="8"/>
        <v>#N/A</v>
      </c>
      <c r="L160" s="17"/>
      <c r="M160" s="18">
        <f t="shared" si="9"/>
        <v>0</v>
      </c>
      <c r="N160" s="19" t="str">
        <f t="shared" si="10"/>
        <v>Không</v>
      </c>
      <c r="O160" s="19" t="e">
        <f>VLOOKUP($A160,DSMYDTU!$A$2:$G$487,7,0)</f>
        <v>#N/A</v>
      </c>
      <c r="P160" s="20"/>
      <c r="Q160" s="53" t="e">
        <f t="shared" si="11"/>
        <v>#N/A</v>
      </c>
      <c r="R160" s="17" t="e">
        <f>VLOOKUP($B160,'TK MYDTU'!$B$8:$X$5049,18,0)</f>
        <v>#N/A</v>
      </c>
      <c r="T160" s="2"/>
      <c r="U160" s="19"/>
      <c r="V160" s="19"/>
    </row>
    <row r="161" spans="1:22" ht="13.8">
      <c r="A161" s="14">
        <v>155</v>
      </c>
      <c r="B161" s="15" t="e">
        <f>VLOOKUP($A161,DSMYDTU!$A$2:$E$487,2,0)</f>
        <v>#N/A</v>
      </c>
      <c r="C161" s="51" t="e">
        <f>VLOOKUP($A161,DSMYDTU!$A$2:$G$487,3,0)</f>
        <v>#N/A</v>
      </c>
      <c r="D161" s="52" t="e">
        <f>VLOOKUP($A161,DSMYDTU!$A$2:$G$487,4,0)</f>
        <v>#N/A</v>
      </c>
      <c r="E161" s="15" t="e">
        <f>VLOOKUP($A161,DSMYDTU!$A$2:$G$487,5,0)</f>
        <v>#N/A</v>
      </c>
      <c r="F161" s="16" t="e">
        <f>VLOOKUP($A161,DSMYDTU!$A$2:$G$487,6,0)</f>
        <v>#N/A</v>
      </c>
      <c r="G161" s="17" t="e">
        <f>VLOOKUP(B161,'TK MYDTU'!$B$8:$Q$8047,13,0)</f>
        <v>#N/A</v>
      </c>
      <c r="H161" s="17" t="e">
        <f>VLOOKUP(B161,'TK MYDTU'!$B$8:$Q$8047,14,0)</f>
        <v>#N/A</v>
      </c>
      <c r="I161" s="17" t="e">
        <f>VLOOKUP(B161,'TK MYDTU'!$B$8:$Q$8047,15,0)</f>
        <v>#N/A</v>
      </c>
      <c r="J161" s="17" t="e">
        <f>VLOOKUP(B161,'TK MYDTU'!$B$8:$Q$8047,16,0)</f>
        <v>#N/A</v>
      </c>
      <c r="K161" s="17" t="e">
        <f t="shared" si="8"/>
        <v>#N/A</v>
      </c>
      <c r="L161" s="17"/>
      <c r="M161" s="18">
        <f t="shared" si="9"/>
        <v>0</v>
      </c>
      <c r="N161" s="19" t="str">
        <f t="shared" si="10"/>
        <v>Không</v>
      </c>
      <c r="O161" s="19" t="e">
        <f>VLOOKUP($A161,DSMYDTU!$A$2:$G$487,7,0)</f>
        <v>#N/A</v>
      </c>
      <c r="P161" s="20"/>
      <c r="Q161" s="53" t="e">
        <f t="shared" si="11"/>
        <v>#N/A</v>
      </c>
      <c r="R161" s="17" t="e">
        <f>VLOOKUP($B161,'TK MYDTU'!$B$8:$X$5049,18,0)</f>
        <v>#N/A</v>
      </c>
      <c r="T161" s="2"/>
      <c r="U161" s="19"/>
      <c r="V161" s="19"/>
    </row>
    <row r="162" spans="1:22" ht="13.8">
      <c r="A162" s="14">
        <v>156</v>
      </c>
      <c r="B162" s="15" t="e">
        <f>VLOOKUP($A162,DSMYDTU!$A$2:$E$487,2,0)</f>
        <v>#N/A</v>
      </c>
      <c r="C162" s="51" t="e">
        <f>VLOOKUP($A162,DSMYDTU!$A$2:$G$487,3,0)</f>
        <v>#N/A</v>
      </c>
      <c r="D162" s="52" t="e">
        <f>VLOOKUP($A162,DSMYDTU!$A$2:$G$487,4,0)</f>
        <v>#N/A</v>
      </c>
      <c r="E162" s="15" t="e">
        <f>VLOOKUP($A162,DSMYDTU!$A$2:$G$487,5,0)</f>
        <v>#N/A</v>
      </c>
      <c r="F162" s="16" t="e">
        <f>VLOOKUP($A162,DSMYDTU!$A$2:$G$487,6,0)</f>
        <v>#N/A</v>
      </c>
      <c r="G162" s="17" t="e">
        <f>VLOOKUP(B162,'TK MYDTU'!$B$8:$Q$8047,13,0)</f>
        <v>#N/A</v>
      </c>
      <c r="H162" s="17" t="e">
        <f>VLOOKUP(B162,'TK MYDTU'!$B$8:$Q$8047,14,0)</f>
        <v>#N/A</v>
      </c>
      <c r="I162" s="17" t="e">
        <f>VLOOKUP(B162,'TK MYDTU'!$B$8:$Q$8047,15,0)</f>
        <v>#N/A</v>
      </c>
      <c r="J162" s="17" t="e">
        <f>VLOOKUP(B162,'TK MYDTU'!$B$8:$Q$8047,16,0)</f>
        <v>#N/A</v>
      </c>
      <c r="K162" s="17" t="e">
        <f t="shared" si="8"/>
        <v>#N/A</v>
      </c>
      <c r="L162" s="17"/>
      <c r="M162" s="18">
        <f t="shared" si="9"/>
        <v>0</v>
      </c>
      <c r="N162" s="19" t="str">
        <f t="shared" si="10"/>
        <v>Không</v>
      </c>
      <c r="O162" s="19" t="e">
        <f>VLOOKUP($A162,DSMYDTU!$A$2:$G$487,7,0)</f>
        <v>#N/A</v>
      </c>
      <c r="P162" s="20"/>
      <c r="Q162" s="53" t="e">
        <f t="shared" si="11"/>
        <v>#N/A</v>
      </c>
      <c r="R162" s="17" t="e">
        <f>VLOOKUP($B162,'TK MYDTU'!$B$8:$X$5049,18,0)</f>
        <v>#N/A</v>
      </c>
      <c r="T162" s="2"/>
      <c r="U162" s="19"/>
      <c r="V162" s="19"/>
    </row>
    <row r="163" spans="1:22" ht="13.8">
      <c r="A163" s="14">
        <v>157</v>
      </c>
      <c r="B163" s="15" t="e">
        <f>VLOOKUP($A163,DSMYDTU!$A$2:$E$487,2,0)</f>
        <v>#N/A</v>
      </c>
      <c r="C163" s="51" t="e">
        <f>VLOOKUP($A163,DSMYDTU!$A$2:$G$487,3,0)</f>
        <v>#N/A</v>
      </c>
      <c r="D163" s="52" t="e">
        <f>VLOOKUP($A163,DSMYDTU!$A$2:$G$487,4,0)</f>
        <v>#N/A</v>
      </c>
      <c r="E163" s="15" t="e">
        <f>VLOOKUP($A163,DSMYDTU!$A$2:$G$487,5,0)</f>
        <v>#N/A</v>
      </c>
      <c r="F163" s="16" t="e">
        <f>VLOOKUP($A163,DSMYDTU!$A$2:$G$487,6,0)</f>
        <v>#N/A</v>
      </c>
      <c r="G163" s="17" t="e">
        <f>VLOOKUP(B163,'TK MYDTU'!$B$8:$Q$8047,13,0)</f>
        <v>#N/A</v>
      </c>
      <c r="H163" s="17" t="e">
        <f>VLOOKUP(B163,'TK MYDTU'!$B$8:$Q$8047,14,0)</f>
        <v>#N/A</v>
      </c>
      <c r="I163" s="17" t="e">
        <f>VLOOKUP(B163,'TK MYDTU'!$B$8:$Q$8047,15,0)</f>
        <v>#N/A</v>
      </c>
      <c r="J163" s="17" t="e">
        <f>VLOOKUP(B163,'TK MYDTU'!$B$8:$Q$8047,16,0)</f>
        <v>#N/A</v>
      </c>
      <c r="K163" s="17" t="e">
        <f t="shared" si="8"/>
        <v>#N/A</v>
      </c>
      <c r="L163" s="17"/>
      <c r="M163" s="18">
        <f t="shared" si="9"/>
        <v>0</v>
      </c>
      <c r="N163" s="19" t="str">
        <f t="shared" si="10"/>
        <v>Không</v>
      </c>
      <c r="O163" s="19" t="e">
        <f>VLOOKUP($A163,DSMYDTU!$A$2:$G$487,7,0)</f>
        <v>#N/A</v>
      </c>
      <c r="P163" s="20"/>
      <c r="Q163" s="53" t="e">
        <f t="shared" si="11"/>
        <v>#N/A</v>
      </c>
      <c r="R163" s="17" t="e">
        <f>VLOOKUP($B163,'TK MYDTU'!$B$8:$X$5049,18,0)</f>
        <v>#N/A</v>
      </c>
      <c r="T163" s="2"/>
      <c r="U163" s="19"/>
      <c r="V163" s="19"/>
    </row>
    <row r="164" spans="1:22" ht="13.8">
      <c r="A164" s="14">
        <v>158</v>
      </c>
      <c r="B164" s="15" t="e">
        <f>VLOOKUP($A164,DSMYDTU!$A$2:$E$487,2,0)</f>
        <v>#N/A</v>
      </c>
      <c r="C164" s="51" t="e">
        <f>VLOOKUP($A164,DSMYDTU!$A$2:$G$487,3,0)</f>
        <v>#N/A</v>
      </c>
      <c r="D164" s="52" t="e">
        <f>VLOOKUP($A164,DSMYDTU!$A$2:$G$487,4,0)</f>
        <v>#N/A</v>
      </c>
      <c r="E164" s="15" t="e">
        <f>VLOOKUP($A164,DSMYDTU!$A$2:$G$487,5,0)</f>
        <v>#N/A</v>
      </c>
      <c r="F164" s="16" t="e">
        <f>VLOOKUP($A164,DSMYDTU!$A$2:$G$487,6,0)</f>
        <v>#N/A</v>
      </c>
      <c r="G164" s="17" t="e">
        <f>VLOOKUP(B164,'TK MYDTU'!$B$8:$Q$8047,13,0)</f>
        <v>#N/A</v>
      </c>
      <c r="H164" s="17" t="e">
        <f>VLOOKUP(B164,'TK MYDTU'!$B$8:$Q$8047,14,0)</f>
        <v>#N/A</v>
      </c>
      <c r="I164" s="17" t="e">
        <f>VLOOKUP(B164,'TK MYDTU'!$B$8:$Q$8047,15,0)</f>
        <v>#N/A</v>
      </c>
      <c r="J164" s="17" t="e">
        <f>VLOOKUP(B164,'TK MYDTU'!$B$8:$Q$8047,16,0)</f>
        <v>#N/A</v>
      </c>
      <c r="K164" s="17" t="e">
        <f t="shared" si="8"/>
        <v>#N/A</v>
      </c>
      <c r="L164" s="17"/>
      <c r="M164" s="18">
        <f t="shared" si="9"/>
        <v>0</v>
      </c>
      <c r="N164" s="19" t="str">
        <f t="shared" si="10"/>
        <v>Không</v>
      </c>
      <c r="O164" s="19" t="e">
        <f>VLOOKUP($A164,DSMYDTU!$A$2:$G$487,7,0)</f>
        <v>#N/A</v>
      </c>
      <c r="P164" s="20"/>
      <c r="Q164" s="53" t="e">
        <f t="shared" si="11"/>
        <v>#N/A</v>
      </c>
      <c r="R164" s="17" t="e">
        <f>VLOOKUP($B164,'TK MYDTU'!$B$8:$X$5049,18,0)</f>
        <v>#N/A</v>
      </c>
      <c r="T164" s="2"/>
      <c r="U164" s="19"/>
      <c r="V164" s="19"/>
    </row>
    <row r="165" spans="1:22" ht="13.8">
      <c r="A165" s="14">
        <v>159</v>
      </c>
      <c r="B165" s="15" t="e">
        <f>VLOOKUP($A165,DSMYDTU!$A$2:$E$487,2,0)</f>
        <v>#N/A</v>
      </c>
      <c r="C165" s="51" t="e">
        <f>VLOOKUP($A165,DSMYDTU!$A$2:$G$487,3,0)</f>
        <v>#N/A</v>
      </c>
      <c r="D165" s="52" t="e">
        <f>VLOOKUP($A165,DSMYDTU!$A$2:$G$487,4,0)</f>
        <v>#N/A</v>
      </c>
      <c r="E165" s="15" t="e">
        <f>VLOOKUP($A165,DSMYDTU!$A$2:$G$487,5,0)</f>
        <v>#N/A</v>
      </c>
      <c r="F165" s="16" t="e">
        <f>VLOOKUP($A165,DSMYDTU!$A$2:$G$487,6,0)</f>
        <v>#N/A</v>
      </c>
      <c r="G165" s="17" t="e">
        <f>VLOOKUP(B165,'TK MYDTU'!$B$8:$Q$8047,13,0)</f>
        <v>#N/A</v>
      </c>
      <c r="H165" s="17" t="e">
        <f>VLOOKUP(B165,'TK MYDTU'!$B$8:$Q$8047,14,0)</f>
        <v>#N/A</v>
      </c>
      <c r="I165" s="17" t="e">
        <f>VLOOKUP(B165,'TK MYDTU'!$B$8:$Q$8047,15,0)</f>
        <v>#N/A</v>
      </c>
      <c r="J165" s="17" t="e">
        <f>VLOOKUP(B165,'TK MYDTU'!$B$8:$Q$8047,16,0)</f>
        <v>#N/A</v>
      </c>
      <c r="K165" s="17" t="e">
        <f t="shared" si="8"/>
        <v>#N/A</v>
      </c>
      <c r="L165" s="17"/>
      <c r="M165" s="18">
        <f t="shared" si="9"/>
        <v>0</v>
      </c>
      <c r="N165" s="19" t="str">
        <f t="shared" si="10"/>
        <v>Không</v>
      </c>
      <c r="O165" s="19" t="e">
        <f>VLOOKUP($A165,DSMYDTU!$A$2:$G$487,7,0)</f>
        <v>#N/A</v>
      </c>
      <c r="P165" s="20"/>
      <c r="Q165" s="53" t="e">
        <f t="shared" si="11"/>
        <v>#N/A</v>
      </c>
      <c r="R165" s="17" t="e">
        <f>VLOOKUP($B165,'TK MYDTU'!$B$8:$X$5049,18,0)</f>
        <v>#N/A</v>
      </c>
      <c r="T165" s="2"/>
      <c r="U165" s="19"/>
      <c r="V165" s="19"/>
    </row>
    <row r="166" spans="1:22" ht="13.8">
      <c r="A166" s="14">
        <v>160</v>
      </c>
      <c r="B166" s="15" t="e">
        <f>VLOOKUP($A166,DSMYDTU!$A$2:$E$487,2,0)</f>
        <v>#N/A</v>
      </c>
      <c r="C166" s="51" t="e">
        <f>VLOOKUP($A166,DSMYDTU!$A$2:$G$487,3,0)</f>
        <v>#N/A</v>
      </c>
      <c r="D166" s="52" t="e">
        <f>VLOOKUP($A166,DSMYDTU!$A$2:$G$487,4,0)</f>
        <v>#N/A</v>
      </c>
      <c r="E166" s="15" t="e">
        <f>VLOOKUP($A166,DSMYDTU!$A$2:$G$487,5,0)</f>
        <v>#N/A</v>
      </c>
      <c r="F166" s="16" t="e">
        <f>VLOOKUP($A166,DSMYDTU!$A$2:$G$487,6,0)</f>
        <v>#N/A</v>
      </c>
      <c r="G166" s="17" t="e">
        <f>VLOOKUP(B166,'TK MYDTU'!$B$8:$Q$8047,13,0)</f>
        <v>#N/A</v>
      </c>
      <c r="H166" s="17" t="e">
        <f>VLOOKUP(B166,'TK MYDTU'!$B$8:$Q$8047,14,0)</f>
        <v>#N/A</v>
      </c>
      <c r="I166" s="17" t="e">
        <f>VLOOKUP(B166,'TK MYDTU'!$B$8:$Q$8047,15,0)</f>
        <v>#N/A</v>
      </c>
      <c r="J166" s="17" t="e">
        <f>VLOOKUP(B166,'TK MYDTU'!$B$8:$Q$8047,16,0)</f>
        <v>#N/A</v>
      </c>
      <c r="K166" s="17" t="e">
        <f t="shared" si="8"/>
        <v>#N/A</v>
      </c>
      <c r="L166" s="17"/>
      <c r="M166" s="18">
        <f t="shared" si="9"/>
        <v>0</v>
      </c>
      <c r="N166" s="19" t="str">
        <f t="shared" si="10"/>
        <v>Không</v>
      </c>
      <c r="O166" s="19" t="e">
        <f>VLOOKUP($A166,DSMYDTU!$A$2:$G$487,7,0)</f>
        <v>#N/A</v>
      </c>
      <c r="P166" s="20"/>
      <c r="Q166" s="53" t="e">
        <f t="shared" si="11"/>
        <v>#N/A</v>
      </c>
      <c r="R166" s="17" t="e">
        <f>VLOOKUP($B166,'TK MYDTU'!$B$8:$X$5049,18,0)</f>
        <v>#N/A</v>
      </c>
      <c r="T166" s="2"/>
      <c r="U166" s="19"/>
      <c r="V166" s="19"/>
    </row>
    <row r="167" spans="1:22" ht="13.8">
      <c r="A167" s="14">
        <v>161</v>
      </c>
      <c r="B167" s="15" t="e">
        <f>VLOOKUP($A167,DSMYDTU!$A$2:$E$487,2,0)</f>
        <v>#N/A</v>
      </c>
      <c r="C167" s="51" t="e">
        <f>VLOOKUP($A167,DSMYDTU!$A$2:$G$487,3,0)</f>
        <v>#N/A</v>
      </c>
      <c r="D167" s="52" t="e">
        <f>VLOOKUP($A167,DSMYDTU!$A$2:$G$487,4,0)</f>
        <v>#N/A</v>
      </c>
      <c r="E167" s="15" t="e">
        <f>VLOOKUP($A167,DSMYDTU!$A$2:$G$487,5,0)</f>
        <v>#N/A</v>
      </c>
      <c r="F167" s="16" t="e">
        <f>VLOOKUP($A167,DSMYDTU!$A$2:$G$487,6,0)</f>
        <v>#N/A</v>
      </c>
      <c r="G167" s="17" t="e">
        <f>VLOOKUP(B167,'TK MYDTU'!$B$8:$Q$8047,13,0)</f>
        <v>#N/A</v>
      </c>
      <c r="H167" s="17" t="e">
        <f>VLOOKUP(B167,'TK MYDTU'!$B$8:$Q$8047,14,0)</f>
        <v>#N/A</v>
      </c>
      <c r="I167" s="17" t="e">
        <f>VLOOKUP(B167,'TK MYDTU'!$B$8:$Q$8047,15,0)</f>
        <v>#N/A</v>
      </c>
      <c r="J167" s="17" t="e">
        <f>VLOOKUP(B167,'TK MYDTU'!$B$8:$Q$8047,16,0)</f>
        <v>#N/A</v>
      </c>
      <c r="K167" s="17" t="e">
        <f t="shared" si="8"/>
        <v>#N/A</v>
      </c>
      <c r="L167" s="17"/>
      <c r="M167" s="18">
        <f t="shared" si="9"/>
        <v>0</v>
      </c>
      <c r="N167" s="19" t="str">
        <f t="shared" si="10"/>
        <v>Không</v>
      </c>
      <c r="O167" s="19" t="e">
        <f>VLOOKUP($A167,DSMYDTU!$A$2:$G$487,7,0)</f>
        <v>#N/A</v>
      </c>
      <c r="P167" s="20"/>
      <c r="Q167" s="53" t="e">
        <f t="shared" si="11"/>
        <v>#N/A</v>
      </c>
      <c r="R167" s="17" t="e">
        <f>VLOOKUP($B167,'TK MYDTU'!$B$8:$X$5049,18,0)</f>
        <v>#N/A</v>
      </c>
      <c r="T167" s="2"/>
      <c r="U167" s="19"/>
      <c r="V167" s="19"/>
    </row>
    <row r="168" spans="1:22" ht="13.8">
      <c r="A168" s="14">
        <v>162</v>
      </c>
      <c r="B168" s="15" t="e">
        <f>VLOOKUP($A168,DSMYDTU!$A$2:$E$487,2,0)</f>
        <v>#N/A</v>
      </c>
      <c r="C168" s="51" t="e">
        <f>VLOOKUP($A168,DSMYDTU!$A$2:$G$487,3,0)</f>
        <v>#N/A</v>
      </c>
      <c r="D168" s="52" t="e">
        <f>VLOOKUP($A168,DSMYDTU!$A$2:$G$487,4,0)</f>
        <v>#N/A</v>
      </c>
      <c r="E168" s="15" t="e">
        <f>VLOOKUP($A168,DSMYDTU!$A$2:$G$487,5,0)</f>
        <v>#N/A</v>
      </c>
      <c r="F168" s="16" t="e">
        <f>VLOOKUP($A168,DSMYDTU!$A$2:$G$487,6,0)</f>
        <v>#N/A</v>
      </c>
      <c r="G168" s="17" t="e">
        <f>VLOOKUP(B168,'TK MYDTU'!$B$8:$Q$8047,13,0)</f>
        <v>#N/A</v>
      </c>
      <c r="H168" s="17" t="e">
        <f>VLOOKUP(B168,'TK MYDTU'!$B$8:$Q$8047,14,0)</f>
        <v>#N/A</v>
      </c>
      <c r="I168" s="17" t="e">
        <f>VLOOKUP(B168,'TK MYDTU'!$B$8:$Q$8047,15,0)</f>
        <v>#N/A</v>
      </c>
      <c r="J168" s="17" t="e">
        <f>VLOOKUP(B168,'TK MYDTU'!$B$8:$Q$8047,16,0)</f>
        <v>#N/A</v>
      </c>
      <c r="K168" s="17" t="e">
        <f t="shared" si="8"/>
        <v>#N/A</v>
      </c>
      <c r="L168" s="17"/>
      <c r="M168" s="18">
        <f t="shared" si="9"/>
        <v>0</v>
      </c>
      <c r="N168" s="19" t="str">
        <f t="shared" si="10"/>
        <v>Không</v>
      </c>
      <c r="O168" s="19" t="e">
        <f>VLOOKUP($A168,DSMYDTU!$A$2:$G$487,7,0)</f>
        <v>#N/A</v>
      </c>
      <c r="P168" s="20"/>
      <c r="Q168" s="53" t="e">
        <f t="shared" si="11"/>
        <v>#N/A</v>
      </c>
      <c r="R168" s="17" t="e">
        <f>VLOOKUP($B168,'TK MYDTU'!$B$8:$X$5049,18,0)</f>
        <v>#N/A</v>
      </c>
      <c r="T168" s="2"/>
      <c r="U168" s="19"/>
      <c r="V168" s="19"/>
    </row>
    <row r="169" spans="1:22" ht="13.8">
      <c r="A169" s="14">
        <v>163</v>
      </c>
      <c r="B169" s="15" t="e">
        <f>VLOOKUP($A169,DSMYDTU!$A$2:$E$487,2,0)</f>
        <v>#N/A</v>
      </c>
      <c r="C169" s="51" t="e">
        <f>VLOOKUP($A169,DSMYDTU!$A$2:$G$487,3,0)</f>
        <v>#N/A</v>
      </c>
      <c r="D169" s="52" t="e">
        <f>VLOOKUP($A169,DSMYDTU!$A$2:$G$487,4,0)</f>
        <v>#N/A</v>
      </c>
      <c r="E169" s="15" t="e">
        <f>VLOOKUP($A169,DSMYDTU!$A$2:$G$487,5,0)</f>
        <v>#N/A</v>
      </c>
      <c r="F169" s="16" t="e">
        <f>VLOOKUP($A169,DSMYDTU!$A$2:$G$487,6,0)</f>
        <v>#N/A</v>
      </c>
      <c r="G169" s="17" t="e">
        <f>VLOOKUP(B169,'TK MYDTU'!$B$8:$Q$8047,13,0)</f>
        <v>#N/A</v>
      </c>
      <c r="H169" s="17" t="e">
        <f>VLOOKUP(B169,'TK MYDTU'!$B$8:$Q$8047,14,0)</f>
        <v>#N/A</v>
      </c>
      <c r="I169" s="17" t="e">
        <f>VLOOKUP(B169,'TK MYDTU'!$B$8:$Q$8047,15,0)</f>
        <v>#N/A</v>
      </c>
      <c r="J169" s="17" t="e">
        <f>VLOOKUP(B169,'TK MYDTU'!$B$8:$Q$8047,16,0)</f>
        <v>#N/A</v>
      </c>
      <c r="K169" s="17" t="e">
        <f t="shared" si="8"/>
        <v>#N/A</v>
      </c>
      <c r="L169" s="17"/>
      <c r="M169" s="18">
        <f t="shared" si="9"/>
        <v>0</v>
      </c>
      <c r="N169" s="19" t="str">
        <f t="shared" si="10"/>
        <v>Không</v>
      </c>
      <c r="O169" s="19" t="e">
        <f>VLOOKUP($A169,DSMYDTU!$A$2:$G$487,7,0)</f>
        <v>#N/A</v>
      </c>
      <c r="P169" s="20"/>
      <c r="Q169" s="53" t="e">
        <f t="shared" si="11"/>
        <v>#N/A</v>
      </c>
      <c r="R169" s="17" t="e">
        <f>VLOOKUP($B169,'TK MYDTU'!$B$8:$X$5049,18,0)</f>
        <v>#N/A</v>
      </c>
      <c r="T169" s="2"/>
      <c r="U169" s="19"/>
      <c r="V169" s="19"/>
    </row>
    <row r="170" spans="1:22" ht="13.8">
      <c r="A170" s="14">
        <v>164</v>
      </c>
      <c r="B170" s="15" t="e">
        <f>VLOOKUP($A170,DSMYDTU!$A$2:$E$487,2,0)</f>
        <v>#N/A</v>
      </c>
      <c r="C170" s="51" t="e">
        <f>VLOOKUP($A170,DSMYDTU!$A$2:$G$487,3,0)</f>
        <v>#N/A</v>
      </c>
      <c r="D170" s="52" t="e">
        <f>VLOOKUP($A170,DSMYDTU!$A$2:$G$487,4,0)</f>
        <v>#N/A</v>
      </c>
      <c r="E170" s="15" t="e">
        <f>VLOOKUP($A170,DSMYDTU!$A$2:$G$487,5,0)</f>
        <v>#N/A</v>
      </c>
      <c r="F170" s="16" t="e">
        <f>VLOOKUP($A170,DSMYDTU!$A$2:$G$487,6,0)</f>
        <v>#N/A</v>
      </c>
      <c r="G170" s="17" t="e">
        <f>VLOOKUP(B170,'TK MYDTU'!$B$8:$Q$8047,13,0)</f>
        <v>#N/A</v>
      </c>
      <c r="H170" s="17" t="e">
        <f>VLOOKUP(B170,'TK MYDTU'!$B$8:$Q$8047,14,0)</f>
        <v>#N/A</v>
      </c>
      <c r="I170" s="17" t="e">
        <f>VLOOKUP(B170,'TK MYDTU'!$B$8:$Q$8047,15,0)</f>
        <v>#N/A</v>
      </c>
      <c r="J170" s="17" t="e">
        <f>VLOOKUP(B170,'TK MYDTU'!$B$8:$Q$8047,16,0)</f>
        <v>#N/A</v>
      </c>
      <c r="K170" s="17" t="e">
        <f t="shared" si="8"/>
        <v>#N/A</v>
      </c>
      <c r="L170" s="17"/>
      <c r="M170" s="18">
        <f t="shared" si="9"/>
        <v>0</v>
      </c>
      <c r="N170" s="19" t="str">
        <f t="shared" si="10"/>
        <v>Không</v>
      </c>
      <c r="O170" s="19" t="e">
        <f>VLOOKUP($A170,DSMYDTU!$A$2:$G$487,7,0)</f>
        <v>#N/A</v>
      </c>
      <c r="P170" s="20"/>
      <c r="Q170" s="53" t="e">
        <f t="shared" si="11"/>
        <v>#N/A</v>
      </c>
      <c r="R170" s="17" t="e">
        <f>VLOOKUP($B170,'TK MYDTU'!$B$8:$X$5049,18,0)</f>
        <v>#N/A</v>
      </c>
      <c r="T170" s="2"/>
      <c r="U170" s="19"/>
      <c r="V170" s="19"/>
    </row>
    <row r="171" spans="1:22" ht="13.8">
      <c r="A171" s="14">
        <v>165</v>
      </c>
      <c r="B171" s="15" t="e">
        <f>VLOOKUP($A171,DSMYDTU!$A$2:$E$487,2,0)</f>
        <v>#N/A</v>
      </c>
      <c r="C171" s="51" t="e">
        <f>VLOOKUP($A171,DSMYDTU!$A$2:$G$487,3,0)</f>
        <v>#N/A</v>
      </c>
      <c r="D171" s="52" t="e">
        <f>VLOOKUP($A171,DSMYDTU!$A$2:$G$487,4,0)</f>
        <v>#N/A</v>
      </c>
      <c r="E171" s="15" t="e">
        <f>VLOOKUP($A171,DSMYDTU!$A$2:$G$487,5,0)</f>
        <v>#N/A</v>
      </c>
      <c r="F171" s="16" t="e">
        <f>VLOOKUP($A171,DSMYDTU!$A$2:$G$487,6,0)</f>
        <v>#N/A</v>
      </c>
      <c r="G171" s="17" t="e">
        <f>VLOOKUP(B171,'TK MYDTU'!$B$8:$Q$8047,13,0)</f>
        <v>#N/A</v>
      </c>
      <c r="H171" s="17" t="e">
        <f>VLOOKUP(B171,'TK MYDTU'!$B$8:$Q$8047,14,0)</f>
        <v>#N/A</v>
      </c>
      <c r="I171" s="17" t="e">
        <f>VLOOKUP(B171,'TK MYDTU'!$B$8:$Q$8047,15,0)</f>
        <v>#N/A</v>
      </c>
      <c r="J171" s="17" t="e">
        <f>VLOOKUP(B171,'TK MYDTU'!$B$8:$Q$8047,16,0)</f>
        <v>#N/A</v>
      </c>
      <c r="K171" s="17" t="e">
        <f t="shared" si="8"/>
        <v>#N/A</v>
      </c>
      <c r="L171" s="17"/>
      <c r="M171" s="18">
        <f t="shared" si="9"/>
        <v>0</v>
      </c>
      <c r="N171" s="19" t="str">
        <f t="shared" si="10"/>
        <v>Không</v>
      </c>
      <c r="O171" s="19" t="e">
        <f>VLOOKUP($A171,DSMYDTU!$A$2:$G$487,7,0)</f>
        <v>#N/A</v>
      </c>
      <c r="P171" s="20"/>
      <c r="Q171" s="53" t="e">
        <f t="shared" si="11"/>
        <v>#N/A</v>
      </c>
      <c r="R171" s="17" t="e">
        <f>VLOOKUP($B171,'TK MYDTU'!$B$8:$X$5049,18,0)</f>
        <v>#N/A</v>
      </c>
      <c r="T171" s="2"/>
      <c r="U171" s="19"/>
      <c r="V171" s="19"/>
    </row>
    <row r="172" spans="1:22" ht="13.8">
      <c r="A172" s="14">
        <v>166</v>
      </c>
      <c r="B172" s="15" t="e">
        <f>VLOOKUP($A172,DSMYDTU!$A$2:$E$487,2,0)</f>
        <v>#N/A</v>
      </c>
      <c r="C172" s="51" t="e">
        <f>VLOOKUP($A172,DSMYDTU!$A$2:$G$487,3,0)</f>
        <v>#N/A</v>
      </c>
      <c r="D172" s="52" t="e">
        <f>VLOOKUP($A172,DSMYDTU!$A$2:$G$487,4,0)</f>
        <v>#N/A</v>
      </c>
      <c r="E172" s="15" t="e">
        <f>VLOOKUP($A172,DSMYDTU!$A$2:$G$487,5,0)</f>
        <v>#N/A</v>
      </c>
      <c r="F172" s="16" t="e">
        <f>VLOOKUP($A172,DSMYDTU!$A$2:$G$487,6,0)</f>
        <v>#N/A</v>
      </c>
      <c r="G172" s="17" t="e">
        <f>VLOOKUP(B172,'TK MYDTU'!$B$8:$Q$8047,13,0)</f>
        <v>#N/A</v>
      </c>
      <c r="H172" s="17" t="e">
        <f>VLOOKUP(B172,'TK MYDTU'!$B$8:$Q$8047,14,0)</f>
        <v>#N/A</v>
      </c>
      <c r="I172" s="17" t="e">
        <f>VLOOKUP(B172,'TK MYDTU'!$B$8:$Q$8047,15,0)</f>
        <v>#N/A</v>
      </c>
      <c r="J172" s="17" t="e">
        <f>VLOOKUP(B172,'TK MYDTU'!$B$8:$Q$8047,16,0)</f>
        <v>#N/A</v>
      </c>
      <c r="K172" s="17" t="e">
        <f t="shared" si="8"/>
        <v>#N/A</v>
      </c>
      <c r="L172" s="17"/>
      <c r="M172" s="18">
        <f t="shared" si="9"/>
        <v>0</v>
      </c>
      <c r="N172" s="19" t="str">
        <f t="shared" si="10"/>
        <v>Không</v>
      </c>
      <c r="O172" s="19" t="e">
        <f>VLOOKUP($A172,DSMYDTU!$A$2:$G$487,7,0)</f>
        <v>#N/A</v>
      </c>
      <c r="P172" s="20"/>
      <c r="Q172" s="53" t="e">
        <f t="shared" si="11"/>
        <v>#N/A</v>
      </c>
      <c r="R172" s="17" t="e">
        <f>VLOOKUP($B172,'TK MYDTU'!$B$8:$X$5049,18,0)</f>
        <v>#N/A</v>
      </c>
      <c r="T172" s="2"/>
      <c r="U172" s="19"/>
      <c r="V172" s="19"/>
    </row>
    <row r="173" spans="1:22" ht="13.8">
      <c r="A173" s="14">
        <v>167</v>
      </c>
      <c r="B173" s="15" t="e">
        <f>VLOOKUP($A173,DSMYDTU!$A$2:$E$487,2,0)</f>
        <v>#N/A</v>
      </c>
      <c r="C173" s="51" t="e">
        <f>VLOOKUP($A173,DSMYDTU!$A$2:$G$487,3,0)</f>
        <v>#N/A</v>
      </c>
      <c r="D173" s="52" t="e">
        <f>VLOOKUP($A173,DSMYDTU!$A$2:$G$487,4,0)</f>
        <v>#N/A</v>
      </c>
      <c r="E173" s="15" t="e">
        <f>VLOOKUP($A173,DSMYDTU!$A$2:$G$487,5,0)</f>
        <v>#N/A</v>
      </c>
      <c r="F173" s="16" t="e">
        <f>VLOOKUP($A173,DSMYDTU!$A$2:$G$487,6,0)</f>
        <v>#N/A</v>
      </c>
      <c r="G173" s="17" t="e">
        <f>VLOOKUP(B173,'TK MYDTU'!$B$8:$Q$8047,13,0)</f>
        <v>#N/A</v>
      </c>
      <c r="H173" s="17" t="e">
        <f>VLOOKUP(B173,'TK MYDTU'!$B$8:$Q$8047,14,0)</f>
        <v>#N/A</v>
      </c>
      <c r="I173" s="17" t="e">
        <f>VLOOKUP(B173,'TK MYDTU'!$B$8:$Q$8047,15,0)</f>
        <v>#N/A</v>
      </c>
      <c r="J173" s="17" t="e">
        <f>VLOOKUP(B173,'TK MYDTU'!$B$8:$Q$8047,16,0)</f>
        <v>#N/A</v>
      </c>
      <c r="K173" s="17" t="e">
        <f t="shared" si="8"/>
        <v>#N/A</v>
      </c>
      <c r="L173" s="17"/>
      <c r="M173" s="18">
        <f t="shared" si="9"/>
        <v>0</v>
      </c>
      <c r="N173" s="19" t="str">
        <f t="shared" si="10"/>
        <v>Không</v>
      </c>
      <c r="O173" s="19" t="e">
        <f>VLOOKUP($A173,DSMYDTU!$A$2:$G$487,7,0)</f>
        <v>#N/A</v>
      </c>
      <c r="P173" s="20"/>
      <c r="Q173" s="53" t="e">
        <f t="shared" si="11"/>
        <v>#N/A</v>
      </c>
      <c r="R173" s="17" t="e">
        <f>VLOOKUP($B173,'TK MYDTU'!$B$8:$X$5049,18,0)</f>
        <v>#N/A</v>
      </c>
      <c r="T173" s="2"/>
      <c r="U173" s="19"/>
      <c r="V173" s="19"/>
    </row>
    <row r="174" spans="1:22" ht="13.8">
      <c r="A174" s="14">
        <v>168</v>
      </c>
      <c r="B174" s="15" t="e">
        <f>VLOOKUP($A174,DSMYDTU!$A$2:$E$487,2,0)</f>
        <v>#N/A</v>
      </c>
      <c r="C174" s="51" t="e">
        <f>VLOOKUP($A174,DSMYDTU!$A$2:$G$487,3,0)</f>
        <v>#N/A</v>
      </c>
      <c r="D174" s="52" t="e">
        <f>VLOOKUP($A174,DSMYDTU!$A$2:$G$487,4,0)</f>
        <v>#N/A</v>
      </c>
      <c r="E174" s="15" t="e">
        <f>VLOOKUP($A174,DSMYDTU!$A$2:$G$487,5,0)</f>
        <v>#N/A</v>
      </c>
      <c r="F174" s="16" t="e">
        <f>VLOOKUP($A174,DSMYDTU!$A$2:$G$487,6,0)</f>
        <v>#N/A</v>
      </c>
      <c r="G174" s="17" t="e">
        <f>VLOOKUP(B174,'TK MYDTU'!$B$8:$Q$8047,13,0)</f>
        <v>#N/A</v>
      </c>
      <c r="H174" s="17" t="e">
        <f>VLOOKUP(B174,'TK MYDTU'!$B$8:$Q$8047,14,0)</f>
        <v>#N/A</v>
      </c>
      <c r="I174" s="17" t="e">
        <f>VLOOKUP(B174,'TK MYDTU'!$B$8:$Q$8047,15,0)</f>
        <v>#N/A</v>
      </c>
      <c r="J174" s="17" t="e">
        <f>VLOOKUP(B174,'TK MYDTU'!$B$8:$Q$8047,16,0)</f>
        <v>#N/A</v>
      </c>
      <c r="K174" s="17" t="e">
        <f t="shared" si="8"/>
        <v>#N/A</v>
      </c>
      <c r="L174" s="17"/>
      <c r="M174" s="18">
        <f t="shared" si="9"/>
        <v>0</v>
      </c>
      <c r="N174" s="19" t="str">
        <f t="shared" si="10"/>
        <v>Không</v>
      </c>
      <c r="O174" s="19" t="e">
        <f>VLOOKUP($A174,DSMYDTU!$A$2:$G$487,7,0)</f>
        <v>#N/A</v>
      </c>
      <c r="P174" s="20"/>
      <c r="Q174" s="53" t="e">
        <f t="shared" si="11"/>
        <v>#N/A</v>
      </c>
      <c r="R174" s="17" t="e">
        <f>VLOOKUP($B174,'TK MYDTU'!$B$8:$X$5049,18,0)</f>
        <v>#N/A</v>
      </c>
      <c r="T174" s="2"/>
      <c r="U174" s="19"/>
      <c r="V174" s="19"/>
    </row>
    <row r="175" spans="1:22" ht="13.8">
      <c r="A175" s="14">
        <v>169</v>
      </c>
      <c r="B175" s="15" t="e">
        <f>VLOOKUP($A175,DSMYDTU!$A$2:$E$487,2,0)</f>
        <v>#N/A</v>
      </c>
      <c r="C175" s="51" t="e">
        <f>VLOOKUP($A175,DSMYDTU!$A$2:$G$487,3,0)</f>
        <v>#N/A</v>
      </c>
      <c r="D175" s="52" t="e">
        <f>VLOOKUP($A175,DSMYDTU!$A$2:$G$487,4,0)</f>
        <v>#N/A</v>
      </c>
      <c r="E175" s="15" t="e">
        <f>VLOOKUP($A175,DSMYDTU!$A$2:$G$487,5,0)</f>
        <v>#N/A</v>
      </c>
      <c r="F175" s="16" t="e">
        <f>VLOOKUP($A175,DSMYDTU!$A$2:$G$487,6,0)</f>
        <v>#N/A</v>
      </c>
      <c r="G175" s="17" t="e">
        <f>VLOOKUP(B175,'TK MYDTU'!$B$8:$Q$8047,13,0)</f>
        <v>#N/A</v>
      </c>
      <c r="H175" s="17" t="e">
        <f>VLOOKUP(B175,'TK MYDTU'!$B$8:$Q$8047,14,0)</f>
        <v>#N/A</v>
      </c>
      <c r="I175" s="17" t="e">
        <f>VLOOKUP(B175,'TK MYDTU'!$B$8:$Q$8047,15,0)</f>
        <v>#N/A</v>
      </c>
      <c r="J175" s="17" t="e">
        <f>VLOOKUP(B175,'TK MYDTU'!$B$8:$Q$8047,16,0)</f>
        <v>#N/A</v>
      </c>
      <c r="K175" s="17" t="e">
        <f t="shared" si="8"/>
        <v>#N/A</v>
      </c>
      <c r="L175" s="17"/>
      <c r="M175" s="18">
        <f t="shared" si="9"/>
        <v>0</v>
      </c>
      <c r="N175" s="19" t="str">
        <f t="shared" si="10"/>
        <v>Không</v>
      </c>
      <c r="O175" s="19" t="e">
        <f>VLOOKUP($A175,DSMYDTU!$A$2:$G$487,7,0)</f>
        <v>#N/A</v>
      </c>
      <c r="P175" s="20"/>
      <c r="Q175" s="53" t="e">
        <f t="shared" si="11"/>
        <v>#N/A</v>
      </c>
      <c r="R175" s="17" t="e">
        <f>VLOOKUP($B175,'TK MYDTU'!$B$8:$X$5049,18,0)</f>
        <v>#N/A</v>
      </c>
      <c r="T175" s="2"/>
      <c r="U175" s="19"/>
      <c r="V175" s="19"/>
    </row>
    <row r="176" spans="1:22" ht="13.8">
      <c r="A176" s="14">
        <v>170</v>
      </c>
      <c r="B176" s="15" t="e">
        <f>VLOOKUP($A176,DSMYDTU!$A$2:$E$487,2,0)</f>
        <v>#N/A</v>
      </c>
      <c r="C176" s="51" t="e">
        <f>VLOOKUP($A176,DSMYDTU!$A$2:$G$487,3,0)</f>
        <v>#N/A</v>
      </c>
      <c r="D176" s="52" t="e">
        <f>VLOOKUP($A176,DSMYDTU!$A$2:$G$487,4,0)</f>
        <v>#N/A</v>
      </c>
      <c r="E176" s="15" t="e">
        <f>VLOOKUP($A176,DSMYDTU!$A$2:$G$487,5,0)</f>
        <v>#N/A</v>
      </c>
      <c r="F176" s="16" t="e">
        <f>VLOOKUP($A176,DSMYDTU!$A$2:$G$487,6,0)</f>
        <v>#N/A</v>
      </c>
      <c r="G176" s="17" t="e">
        <f>VLOOKUP(B176,'TK MYDTU'!$B$8:$Q$8047,13,0)</f>
        <v>#N/A</v>
      </c>
      <c r="H176" s="17" t="e">
        <f>VLOOKUP(B176,'TK MYDTU'!$B$8:$Q$8047,14,0)</f>
        <v>#N/A</v>
      </c>
      <c r="I176" s="17" t="e">
        <f>VLOOKUP(B176,'TK MYDTU'!$B$8:$Q$8047,15,0)</f>
        <v>#N/A</v>
      </c>
      <c r="J176" s="17" t="e">
        <f>VLOOKUP(B176,'TK MYDTU'!$B$8:$Q$8047,16,0)</f>
        <v>#N/A</v>
      </c>
      <c r="K176" s="17" t="e">
        <f t="shared" si="8"/>
        <v>#N/A</v>
      </c>
      <c r="L176" s="17"/>
      <c r="M176" s="18">
        <f t="shared" si="9"/>
        <v>0</v>
      </c>
      <c r="N176" s="19" t="str">
        <f t="shared" si="10"/>
        <v>Không</v>
      </c>
      <c r="O176" s="19" t="e">
        <f>VLOOKUP($A176,DSMYDTU!$A$2:$G$487,7,0)</f>
        <v>#N/A</v>
      </c>
      <c r="P176" s="20"/>
      <c r="Q176" s="53" t="e">
        <f t="shared" si="11"/>
        <v>#N/A</v>
      </c>
      <c r="R176" s="17" t="e">
        <f>VLOOKUP($B176,'TK MYDTU'!$B$8:$X$5049,18,0)</f>
        <v>#N/A</v>
      </c>
      <c r="T176" s="2"/>
      <c r="U176" s="19"/>
      <c r="V176" s="19"/>
    </row>
    <row r="177" spans="1:22" ht="13.8">
      <c r="A177" s="14">
        <v>171</v>
      </c>
      <c r="B177" s="15" t="e">
        <f>VLOOKUP($A177,DSMYDTU!$A$2:$E$487,2,0)</f>
        <v>#N/A</v>
      </c>
      <c r="C177" s="51" t="e">
        <f>VLOOKUP($A177,DSMYDTU!$A$2:$G$487,3,0)</f>
        <v>#N/A</v>
      </c>
      <c r="D177" s="52" t="e">
        <f>VLOOKUP($A177,DSMYDTU!$A$2:$G$487,4,0)</f>
        <v>#N/A</v>
      </c>
      <c r="E177" s="15" t="e">
        <f>VLOOKUP($A177,DSMYDTU!$A$2:$G$487,5,0)</f>
        <v>#N/A</v>
      </c>
      <c r="F177" s="16" t="e">
        <f>VLOOKUP($A177,DSMYDTU!$A$2:$G$487,6,0)</f>
        <v>#N/A</v>
      </c>
      <c r="G177" s="17" t="e">
        <f>VLOOKUP(B177,'TK MYDTU'!$B$8:$Q$8047,13,0)</f>
        <v>#N/A</v>
      </c>
      <c r="H177" s="17" t="e">
        <f>VLOOKUP(B177,'TK MYDTU'!$B$8:$Q$8047,14,0)</f>
        <v>#N/A</v>
      </c>
      <c r="I177" s="17" t="e">
        <f>VLOOKUP(B177,'TK MYDTU'!$B$8:$Q$8047,15,0)</f>
        <v>#N/A</v>
      </c>
      <c r="J177" s="17" t="e">
        <f>VLOOKUP(B177,'TK MYDTU'!$B$8:$Q$8047,16,0)</f>
        <v>#N/A</v>
      </c>
      <c r="K177" s="17" t="e">
        <f t="shared" si="8"/>
        <v>#N/A</v>
      </c>
      <c r="L177" s="17"/>
      <c r="M177" s="18">
        <f t="shared" si="9"/>
        <v>0</v>
      </c>
      <c r="N177" s="19" t="str">
        <f t="shared" si="10"/>
        <v>Không</v>
      </c>
      <c r="O177" s="19" t="e">
        <f>VLOOKUP($A177,DSMYDTU!$A$2:$G$487,7,0)</f>
        <v>#N/A</v>
      </c>
      <c r="P177" s="20"/>
      <c r="Q177" s="53" t="e">
        <f t="shared" si="11"/>
        <v>#N/A</v>
      </c>
      <c r="R177" s="17" t="e">
        <f>VLOOKUP($B177,'TK MYDTU'!$B$8:$X$5049,18,0)</f>
        <v>#N/A</v>
      </c>
      <c r="T177" s="2"/>
      <c r="U177" s="19"/>
      <c r="V177" s="19"/>
    </row>
    <row r="178" spans="1:22" ht="13.8">
      <c r="A178" s="14">
        <v>172</v>
      </c>
      <c r="B178" s="15" t="e">
        <f>VLOOKUP($A178,DSMYDTU!$A$2:$E$487,2,0)</f>
        <v>#N/A</v>
      </c>
      <c r="C178" s="51" t="e">
        <f>VLOOKUP($A178,DSMYDTU!$A$2:$G$487,3,0)</f>
        <v>#N/A</v>
      </c>
      <c r="D178" s="52" t="e">
        <f>VLOOKUP($A178,DSMYDTU!$A$2:$G$487,4,0)</f>
        <v>#N/A</v>
      </c>
      <c r="E178" s="15" t="e">
        <f>VLOOKUP($A178,DSMYDTU!$A$2:$G$487,5,0)</f>
        <v>#N/A</v>
      </c>
      <c r="F178" s="16" t="e">
        <f>VLOOKUP($A178,DSMYDTU!$A$2:$G$487,6,0)</f>
        <v>#N/A</v>
      </c>
      <c r="G178" s="17" t="e">
        <f>VLOOKUP(B178,'TK MYDTU'!$B$8:$Q$8047,13,0)</f>
        <v>#N/A</v>
      </c>
      <c r="H178" s="17" t="e">
        <f>VLOOKUP(B178,'TK MYDTU'!$B$8:$Q$8047,14,0)</f>
        <v>#N/A</v>
      </c>
      <c r="I178" s="17" t="e">
        <f>VLOOKUP(B178,'TK MYDTU'!$B$8:$Q$8047,15,0)</f>
        <v>#N/A</v>
      </c>
      <c r="J178" s="17" t="e">
        <f>VLOOKUP(B178,'TK MYDTU'!$B$8:$Q$8047,16,0)</f>
        <v>#N/A</v>
      </c>
      <c r="K178" s="17" t="e">
        <f t="shared" si="8"/>
        <v>#N/A</v>
      </c>
      <c r="L178" s="17"/>
      <c r="M178" s="18">
        <f t="shared" si="9"/>
        <v>0</v>
      </c>
      <c r="N178" s="19" t="str">
        <f t="shared" si="10"/>
        <v>Không</v>
      </c>
      <c r="O178" s="19" t="e">
        <f>VLOOKUP($A178,DSMYDTU!$A$2:$G$487,7,0)</f>
        <v>#N/A</v>
      </c>
      <c r="P178" s="20"/>
      <c r="Q178" s="53" t="e">
        <f t="shared" si="11"/>
        <v>#N/A</v>
      </c>
      <c r="R178" s="17" t="e">
        <f>VLOOKUP($B178,'TK MYDTU'!$B$8:$X$5049,18,0)</f>
        <v>#N/A</v>
      </c>
      <c r="T178" s="2"/>
      <c r="U178" s="19"/>
      <c r="V178" s="19"/>
    </row>
    <row r="179" spans="1:22" ht="13.8">
      <c r="A179" s="14">
        <v>173</v>
      </c>
      <c r="B179" s="15" t="e">
        <f>VLOOKUP($A179,DSMYDTU!$A$2:$E$487,2,0)</f>
        <v>#N/A</v>
      </c>
      <c r="C179" s="51" t="e">
        <f>VLOOKUP($A179,DSMYDTU!$A$2:$G$487,3,0)</f>
        <v>#N/A</v>
      </c>
      <c r="D179" s="52" t="e">
        <f>VLOOKUP($A179,DSMYDTU!$A$2:$G$487,4,0)</f>
        <v>#N/A</v>
      </c>
      <c r="E179" s="15" t="e">
        <f>VLOOKUP($A179,DSMYDTU!$A$2:$G$487,5,0)</f>
        <v>#N/A</v>
      </c>
      <c r="F179" s="16" t="e">
        <f>VLOOKUP($A179,DSMYDTU!$A$2:$G$487,6,0)</f>
        <v>#N/A</v>
      </c>
      <c r="G179" s="17" t="e">
        <f>VLOOKUP(B179,'TK MYDTU'!$B$8:$Q$8047,13,0)</f>
        <v>#N/A</v>
      </c>
      <c r="H179" s="17" t="e">
        <f>VLOOKUP(B179,'TK MYDTU'!$B$8:$Q$8047,14,0)</f>
        <v>#N/A</v>
      </c>
      <c r="I179" s="17" t="e">
        <f>VLOOKUP(B179,'TK MYDTU'!$B$8:$Q$8047,15,0)</f>
        <v>#N/A</v>
      </c>
      <c r="J179" s="17" t="e">
        <f>VLOOKUP(B179,'TK MYDTU'!$B$8:$Q$8047,16,0)</f>
        <v>#N/A</v>
      </c>
      <c r="K179" s="17" t="e">
        <f t="shared" si="8"/>
        <v>#N/A</v>
      </c>
      <c r="L179" s="17"/>
      <c r="M179" s="18">
        <f t="shared" si="9"/>
        <v>0</v>
      </c>
      <c r="N179" s="19" t="str">
        <f t="shared" si="10"/>
        <v>Không</v>
      </c>
      <c r="O179" s="19" t="e">
        <f>VLOOKUP($A179,DSMYDTU!$A$2:$G$487,7,0)</f>
        <v>#N/A</v>
      </c>
      <c r="P179" s="20"/>
      <c r="Q179" s="53" t="e">
        <f t="shared" si="11"/>
        <v>#N/A</v>
      </c>
      <c r="R179" s="17" t="e">
        <f>VLOOKUP($B179,'TK MYDTU'!$B$8:$X$5049,18,0)</f>
        <v>#N/A</v>
      </c>
      <c r="T179" s="2"/>
      <c r="U179" s="19"/>
      <c r="V179" s="19"/>
    </row>
    <row r="180" spans="1:22" ht="13.8">
      <c r="A180" s="14">
        <v>174</v>
      </c>
      <c r="B180" s="15" t="e">
        <f>VLOOKUP($A180,DSMYDTU!$A$2:$E$487,2,0)</f>
        <v>#N/A</v>
      </c>
      <c r="C180" s="51" t="e">
        <f>VLOOKUP($A180,DSMYDTU!$A$2:$G$487,3,0)</f>
        <v>#N/A</v>
      </c>
      <c r="D180" s="52" t="e">
        <f>VLOOKUP($A180,DSMYDTU!$A$2:$G$487,4,0)</f>
        <v>#N/A</v>
      </c>
      <c r="E180" s="15" t="e">
        <f>VLOOKUP($A180,DSMYDTU!$A$2:$G$487,5,0)</f>
        <v>#N/A</v>
      </c>
      <c r="F180" s="16" t="e">
        <f>VLOOKUP($A180,DSMYDTU!$A$2:$G$487,6,0)</f>
        <v>#N/A</v>
      </c>
      <c r="G180" s="17" t="e">
        <f>VLOOKUP(B180,'TK MYDTU'!$B$8:$Q$8047,13,0)</f>
        <v>#N/A</v>
      </c>
      <c r="H180" s="17" t="e">
        <f>VLOOKUP(B180,'TK MYDTU'!$B$8:$Q$8047,14,0)</f>
        <v>#N/A</v>
      </c>
      <c r="I180" s="17" t="e">
        <f>VLOOKUP(B180,'TK MYDTU'!$B$8:$Q$8047,15,0)</f>
        <v>#N/A</v>
      </c>
      <c r="J180" s="17" t="e">
        <f>VLOOKUP(B180,'TK MYDTU'!$B$8:$Q$8047,16,0)</f>
        <v>#N/A</v>
      </c>
      <c r="K180" s="17" t="e">
        <f t="shared" si="8"/>
        <v>#N/A</v>
      </c>
      <c r="L180" s="17"/>
      <c r="M180" s="18">
        <f t="shared" si="9"/>
        <v>0</v>
      </c>
      <c r="N180" s="19" t="str">
        <f t="shared" si="10"/>
        <v>Không</v>
      </c>
      <c r="O180" s="19" t="e">
        <f>VLOOKUP($A180,DSMYDTU!$A$2:$G$487,7,0)</f>
        <v>#N/A</v>
      </c>
      <c r="P180" s="20"/>
      <c r="Q180" s="53" t="e">
        <f t="shared" si="11"/>
        <v>#N/A</v>
      </c>
      <c r="R180" s="17" t="e">
        <f>VLOOKUP($B180,'TK MYDTU'!$B$8:$X$5049,18,0)</f>
        <v>#N/A</v>
      </c>
      <c r="T180" s="2"/>
      <c r="U180" s="19"/>
      <c r="V180" s="19"/>
    </row>
    <row r="181" spans="1:22" ht="13.8">
      <c r="A181" s="14">
        <v>175</v>
      </c>
      <c r="B181" s="15" t="e">
        <f>VLOOKUP($A181,DSMYDTU!$A$2:$E$487,2,0)</f>
        <v>#N/A</v>
      </c>
      <c r="C181" s="51" t="e">
        <f>VLOOKUP($A181,DSMYDTU!$A$2:$G$487,3,0)</f>
        <v>#N/A</v>
      </c>
      <c r="D181" s="52" t="e">
        <f>VLOOKUP($A181,DSMYDTU!$A$2:$G$487,4,0)</f>
        <v>#N/A</v>
      </c>
      <c r="E181" s="15" t="e">
        <f>VLOOKUP($A181,DSMYDTU!$A$2:$G$487,5,0)</f>
        <v>#N/A</v>
      </c>
      <c r="F181" s="16" t="e">
        <f>VLOOKUP($A181,DSMYDTU!$A$2:$G$487,6,0)</f>
        <v>#N/A</v>
      </c>
      <c r="G181" s="17" t="e">
        <f>VLOOKUP(B181,'TK MYDTU'!$B$8:$Q$8047,13,0)</f>
        <v>#N/A</v>
      </c>
      <c r="H181" s="17" t="e">
        <f>VLOOKUP(B181,'TK MYDTU'!$B$8:$Q$8047,14,0)</f>
        <v>#N/A</v>
      </c>
      <c r="I181" s="17" t="e">
        <f>VLOOKUP(B181,'TK MYDTU'!$B$8:$Q$8047,15,0)</f>
        <v>#N/A</v>
      </c>
      <c r="J181" s="17" t="e">
        <f>VLOOKUP(B181,'TK MYDTU'!$B$8:$Q$8047,16,0)</f>
        <v>#N/A</v>
      </c>
      <c r="K181" s="17" t="e">
        <f t="shared" si="8"/>
        <v>#N/A</v>
      </c>
      <c r="L181" s="17"/>
      <c r="M181" s="18">
        <f t="shared" si="9"/>
        <v>0</v>
      </c>
      <c r="N181" s="19" t="str">
        <f t="shared" si="10"/>
        <v>Không</v>
      </c>
      <c r="O181" s="19" t="e">
        <f>VLOOKUP($A181,DSMYDTU!$A$2:$G$487,7,0)</f>
        <v>#N/A</v>
      </c>
      <c r="P181" s="20"/>
      <c r="Q181" s="53" t="e">
        <f t="shared" si="11"/>
        <v>#N/A</v>
      </c>
      <c r="R181" s="17" t="e">
        <f>VLOOKUP($B181,'TK MYDTU'!$B$8:$X$5049,18,0)</f>
        <v>#N/A</v>
      </c>
      <c r="T181" s="2"/>
      <c r="U181" s="19"/>
      <c r="V181" s="19"/>
    </row>
    <row r="182" spans="1:22" ht="13.8">
      <c r="A182" s="14">
        <v>176</v>
      </c>
      <c r="B182" s="15" t="e">
        <f>VLOOKUP($A182,DSMYDTU!$A$2:$E$487,2,0)</f>
        <v>#N/A</v>
      </c>
      <c r="C182" s="51" t="e">
        <f>VLOOKUP($A182,DSMYDTU!$A$2:$G$487,3,0)</f>
        <v>#N/A</v>
      </c>
      <c r="D182" s="52" t="e">
        <f>VLOOKUP($A182,DSMYDTU!$A$2:$G$487,4,0)</f>
        <v>#N/A</v>
      </c>
      <c r="E182" s="15" t="e">
        <f>VLOOKUP($A182,DSMYDTU!$A$2:$G$487,5,0)</f>
        <v>#N/A</v>
      </c>
      <c r="F182" s="16" t="e">
        <f>VLOOKUP($A182,DSMYDTU!$A$2:$G$487,6,0)</f>
        <v>#N/A</v>
      </c>
      <c r="G182" s="17" t="e">
        <f>VLOOKUP(B182,'TK MYDTU'!$B$8:$Q$8047,13,0)</f>
        <v>#N/A</v>
      </c>
      <c r="H182" s="17" t="e">
        <f>VLOOKUP(B182,'TK MYDTU'!$B$8:$Q$8047,14,0)</f>
        <v>#N/A</v>
      </c>
      <c r="I182" s="17" t="e">
        <f>VLOOKUP(B182,'TK MYDTU'!$B$8:$Q$8047,15,0)</f>
        <v>#N/A</v>
      </c>
      <c r="J182" s="17" t="e">
        <f>VLOOKUP(B182,'TK MYDTU'!$B$8:$Q$8047,16,0)</f>
        <v>#N/A</v>
      </c>
      <c r="K182" s="17" t="e">
        <f t="shared" si="8"/>
        <v>#N/A</v>
      </c>
      <c r="L182" s="17"/>
      <c r="M182" s="18">
        <f t="shared" si="9"/>
        <v>0</v>
      </c>
      <c r="N182" s="19" t="str">
        <f t="shared" si="10"/>
        <v>Không</v>
      </c>
      <c r="O182" s="19" t="e">
        <f>VLOOKUP($A182,DSMYDTU!$A$2:$G$487,7,0)</f>
        <v>#N/A</v>
      </c>
      <c r="P182" s="20"/>
      <c r="Q182" s="53" t="e">
        <f t="shared" si="11"/>
        <v>#N/A</v>
      </c>
      <c r="R182" s="17" t="e">
        <f>VLOOKUP($B182,'TK MYDTU'!$B$8:$X$5049,18,0)</f>
        <v>#N/A</v>
      </c>
      <c r="T182" s="2"/>
      <c r="U182" s="19"/>
      <c r="V182" s="19"/>
    </row>
    <row r="183" spans="1:22" ht="13.8">
      <c r="A183" s="14">
        <v>177</v>
      </c>
      <c r="B183" s="15" t="e">
        <f>VLOOKUP($A183,DSMYDTU!$A$2:$E$487,2,0)</f>
        <v>#N/A</v>
      </c>
      <c r="C183" s="51" t="e">
        <f>VLOOKUP($A183,DSMYDTU!$A$2:$G$487,3,0)</f>
        <v>#N/A</v>
      </c>
      <c r="D183" s="52" t="e">
        <f>VLOOKUP($A183,DSMYDTU!$A$2:$G$487,4,0)</f>
        <v>#N/A</v>
      </c>
      <c r="E183" s="15" t="e">
        <f>VLOOKUP($A183,DSMYDTU!$A$2:$G$487,5,0)</f>
        <v>#N/A</v>
      </c>
      <c r="F183" s="16" t="e">
        <f>VLOOKUP($A183,DSMYDTU!$A$2:$G$487,6,0)</f>
        <v>#N/A</v>
      </c>
      <c r="G183" s="17" t="e">
        <f>VLOOKUP(B183,'TK MYDTU'!$B$8:$Q$8047,13,0)</f>
        <v>#N/A</v>
      </c>
      <c r="H183" s="17" t="e">
        <f>VLOOKUP(B183,'TK MYDTU'!$B$8:$Q$8047,14,0)</f>
        <v>#N/A</v>
      </c>
      <c r="I183" s="17" t="e">
        <f>VLOOKUP(B183,'TK MYDTU'!$B$8:$Q$8047,15,0)</f>
        <v>#N/A</v>
      </c>
      <c r="J183" s="17" t="e">
        <f>VLOOKUP(B183,'TK MYDTU'!$B$8:$Q$8047,16,0)</f>
        <v>#N/A</v>
      </c>
      <c r="K183" s="17" t="e">
        <f t="shared" si="8"/>
        <v>#N/A</v>
      </c>
      <c r="L183" s="17"/>
      <c r="M183" s="18">
        <f t="shared" si="9"/>
        <v>0</v>
      </c>
      <c r="N183" s="19" t="str">
        <f t="shared" si="10"/>
        <v>Không</v>
      </c>
      <c r="O183" s="19" t="e">
        <f>VLOOKUP($A183,DSMYDTU!$A$2:$G$487,7,0)</f>
        <v>#N/A</v>
      </c>
      <c r="P183" s="20"/>
      <c r="Q183" s="53" t="e">
        <f t="shared" si="11"/>
        <v>#N/A</v>
      </c>
      <c r="R183" s="17" t="e">
        <f>VLOOKUP($B183,'TK MYDTU'!$B$8:$X$5049,18,0)</f>
        <v>#N/A</v>
      </c>
      <c r="T183" s="2"/>
      <c r="U183" s="19"/>
      <c r="V183" s="19"/>
    </row>
    <row r="184" spans="1:22" ht="13.8">
      <c r="A184" s="14">
        <v>178</v>
      </c>
      <c r="B184" s="15" t="e">
        <f>VLOOKUP($A184,DSMYDTU!$A$2:$E$487,2,0)</f>
        <v>#N/A</v>
      </c>
      <c r="C184" s="51" t="e">
        <f>VLOOKUP($A184,DSMYDTU!$A$2:$G$487,3,0)</f>
        <v>#N/A</v>
      </c>
      <c r="D184" s="52" t="e">
        <f>VLOOKUP($A184,DSMYDTU!$A$2:$G$487,4,0)</f>
        <v>#N/A</v>
      </c>
      <c r="E184" s="15" t="e">
        <f>VLOOKUP($A184,DSMYDTU!$A$2:$G$487,5,0)</f>
        <v>#N/A</v>
      </c>
      <c r="F184" s="16" t="e">
        <f>VLOOKUP($A184,DSMYDTU!$A$2:$G$487,6,0)</f>
        <v>#N/A</v>
      </c>
      <c r="G184" s="17" t="e">
        <f>VLOOKUP(B184,'TK MYDTU'!$B$8:$Q$8047,13,0)</f>
        <v>#N/A</v>
      </c>
      <c r="H184" s="17" t="e">
        <f>VLOOKUP(B184,'TK MYDTU'!$B$8:$Q$8047,14,0)</f>
        <v>#N/A</v>
      </c>
      <c r="I184" s="17" t="e">
        <f>VLOOKUP(B184,'TK MYDTU'!$B$8:$Q$8047,15,0)</f>
        <v>#N/A</v>
      </c>
      <c r="J184" s="17" t="e">
        <f>VLOOKUP(B184,'TK MYDTU'!$B$8:$Q$8047,16,0)</f>
        <v>#N/A</v>
      </c>
      <c r="K184" s="17" t="e">
        <f t="shared" si="8"/>
        <v>#N/A</v>
      </c>
      <c r="L184" s="17"/>
      <c r="M184" s="18">
        <f t="shared" si="9"/>
        <v>0</v>
      </c>
      <c r="N184" s="19" t="str">
        <f t="shared" si="10"/>
        <v>Không</v>
      </c>
      <c r="O184" s="19" t="e">
        <f>VLOOKUP($A184,DSMYDTU!$A$2:$G$487,7,0)</f>
        <v>#N/A</v>
      </c>
      <c r="P184" s="20"/>
      <c r="Q184" s="53" t="e">
        <f t="shared" si="11"/>
        <v>#N/A</v>
      </c>
      <c r="R184" s="17" t="e">
        <f>VLOOKUP($B184,'TK MYDTU'!$B$8:$X$5049,18,0)</f>
        <v>#N/A</v>
      </c>
      <c r="T184" s="2"/>
      <c r="U184" s="19"/>
      <c r="V184" s="19"/>
    </row>
    <row r="185" spans="1:22" ht="13.8">
      <c r="A185" s="14">
        <v>179</v>
      </c>
      <c r="B185" s="15" t="e">
        <f>VLOOKUP($A185,DSMYDTU!$A$2:$E$487,2,0)</f>
        <v>#N/A</v>
      </c>
      <c r="C185" s="51" t="e">
        <f>VLOOKUP($A185,DSMYDTU!$A$2:$G$487,3,0)</f>
        <v>#N/A</v>
      </c>
      <c r="D185" s="52" t="e">
        <f>VLOOKUP($A185,DSMYDTU!$A$2:$G$487,4,0)</f>
        <v>#N/A</v>
      </c>
      <c r="E185" s="15" t="e">
        <f>VLOOKUP($A185,DSMYDTU!$A$2:$G$487,5,0)</f>
        <v>#N/A</v>
      </c>
      <c r="F185" s="16" t="e">
        <f>VLOOKUP($A185,DSMYDTU!$A$2:$G$487,6,0)</f>
        <v>#N/A</v>
      </c>
      <c r="G185" s="17" t="e">
        <f>VLOOKUP(B185,'TK MYDTU'!$B$8:$Q$8047,13,0)</f>
        <v>#N/A</v>
      </c>
      <c r="H185" s="17" t="e">
        <f>VLOOKUP(B185,'TK MYDTU'!$B$8:$Q$8047,14,0)</f>
        <v>#N/A</v>
      </c>
      <c r="I185" s="17" t="e">
        <f>VLOOKUP(B185,'TK MYDTU'!$B$8:$Q$8047,15,0)</f>
        <v>#N/A</v>
      </c>
      <c r="J185" s="17" t="e">
        <f>VLOOKUP(B185,'TK MYDTU'!$B$8:$Q$8047,16,0)</f>
        <v>#N/A</v>
      </c>
      <c r="K185" s="17" t="e">
        <f t="shared" si="8"/>
        <v>#N/A</v>
      </c>
      <c r="L185" s="17"/>
      <c r="M185" s="18">
        <f t="shared" si="9"/>
        <v>0</v>
      </c>
      <c r="N185" s="19" t="str">
        <f t="shared" si="10"/>
        <v>Không</v>
      </c>
      <c r="O185" s="19" t="e">
        <f>VLOOKUP($A185,DSMYDTU!$A$2:$G$487,7,0)</f>
        <v>#N/A</v>
      </c>
      <c r="P185" s="20"/>
      <c r="Q185" s="53" t="e">
        <f t="shared" si="11"/>
        <v>#N/A</v>
      </c>
      <c r="R185" s="17" t="e">
        <f>VLOOKUP($B185,'TK MYDTU'!$B$8:$X$5049,18,0)</f>
        <v>#N/A</v>
      </c>
      <c r="T185" s="2"/>
      <c r="U185" s="19"/>
      <c r="V185" s="19"/>
    </row>
    <row r="186" spans="1:22" ht="13.8">
      <c r="A186" s="14">
        <v>180</v>
      </c>
      <c r="B186" s="15" t="e">
        <f>VLOOKUP($A186,DSMYDTU!$A$2:$E$487,2,0)</f>
        <v>#N/A</v>
      </c>
      <c r="C186" s="51" t="e">
        <f>VLOOKUP($A186,DSMYDTU!$A$2:$G$487,3,0)</f>
        <v>#N/A</v>
      </c>
      <c r="D186" s="52" t="e">
        <f>VLOOKUP($A186,DSMYDTU!$A$2:$G$487,4,0)</f>
        <v>#N/A</v>
      </c>
      <c r="E186" s="15" t="e">
        <f>VLOOKUP($A186,DSMYDTU!$A$2:$G$487,5,0)</f>
        <v>#N/A</v>
      </c>
      <c r="F186" s="16" t="e">
        <f>VLOOKUP($A186,DSMYDTU!$A$2:$G$487,6,0)</f>
        <v>#N/A</v>
      </c>
      <c r="G186" s="17" t="e">
        <f>VLOOKUP(B186,'TK MYDTU'!$B$8:$Q$8047,13,0)</f>
        <v>#N/A</v>
      </c>
      <c r="H186" s="17" t="e">
        <f>VLOOKUP(B186,'TK MYDTU'!$B$8:$Q$8047,14,0)</f>
        <v>#N/A</v>
      </c>
      <c r="I186" s="17" t="e">
        <f>VLOOKUP(B186,'TK MYDTU'!$B$8:$Q$8047,15,0)</f>
        <v>#N/A</v>
      </c>
      <c r="J186" s="17" t="e">
        <f>VLOOKUP(B186,'TK MYDTU'!$B$8:$Q$8047,16,0)</f>
        <v>#N/A</v>
      </c>
      <c r="K186" s="17" t="e">
        <f t="shared" si="8"/>
        <v>#N/A</v>
      </c>
      <c r="L186" s="17"/>
      <c r="M186" s="18">
        <f t="shared" si="9"/>
        <v>0</v>
      </c>
      <c r="N186" s="19" t="str">
        <f t="shared" si="10"/>
        <v>Không</v>
      </c>
      <c r="O186" s="19" t="e">
        <f>VLOOKUP($A186,DSMYDTU!$A$2:$G$487,7,0)</f>
        <v>#N/A</v>
      </c>
      <c r="P186" s="20"/>
      <c r="Q186" s="53" t="e">
        <f t="shared" si="11"/>
        <v>#N/A</v>
      </c>
      <c r="R186" s="17" t="e">
        <f>VLOOKUP($B186,'TK MYDTU'!$B$8:$X$5049,18,0)</f>
        <v>#N/A</v>
      </c>
      <c r="T186" s="2"/>
      <c r="U186" s="19"/>
      <c r="V186" s="19"/>
    </row>
    <row r="187" spans="1:22" ht="13.8">
      <c r="A187" s="14">
        <v>181</v>
      </c>
      <c r="B187" s="15" t="e">
        <f>VLOOKUP($A187,DSMYDTU!$A$2:$E$487,2,0)</f>
        <v>#N/A</v>
      </c>
      <c r="C187" s="51" t="e">
        <f>VLOOKUP($A187,DSMYDTU!$A$2:$G$487,3,0)</f>
        <v>#N/A</v>
      </c>
      <c r="D187" s="52" t="e">
        <f>VLOOKUP($A187,DSMYDTU!$A$2:$G$487,4,0)</f>
        <v>#N/A</v>
      </c>
      <c r="E187" s="15" t="e">
        <f>VLOOKUP($A187,DSMYDTU!$A$2:$G$487,5,0)</f>
        <v>#N/A</v>
      </c>
      <c r="F187" s="16" t="e">
        <f>VLOOKUP($A187,DSMYDTU!$A$2:$G$487,6,0)</f>
        <v>#N/A</v>
      </c>
      <c r="G187" s="17" t="e">
        <f>VLOOKUP(B187,'TK MYDTU'!$B$8:$Q$8047,13,0)</f>
        <v>#N/A</v>
      </c>
      <c r="H187" s="17" t="e">
        <f>VLOOKUP(B187,'TK MYDTU'!$B$8:$Q$8047,14,0)</f>
        <v>#N/A</v>
      </c>
      <c r="I187" s="17" t="e">
        <f>VLOOKUP(B187,'TK MYDTU'!$B$8:$Q$8047,15,0)</f>
        <v>#N/A</v>
      </c>
      <c r="J187" s="17" t="e">
        <f>VLOOKUP(B187,'TK MYDTU'!$B$8:$Q$8047,16,0)</f>
        <v>#N/A</v>
      </c>
      <c r="K187" s="17" t="e">
        <f t="shared" si="8"/>
        <v>#N/A</v>
      </c>
      <c r="L187" s="17"/>
      <c r="M187" s="18">
        <f t="shared" si="9"/>
        <v>0</v>
      </c>
      <c r="N187" s="19" t="str">
        <f t="shared" si="10"/>
        <v>Không</v>
      </c>
      <c r="O187" s="19" t="e">
        <f>VLOOKUP($A187,DSMYDTU!$A$2:$G$487,7,0)</f>
        <v>#N/A</v>
      </c>
      <c r="P187" s="20"/>
      <c r="Q187" s="53" t="e">
        <f t="shared" si="11"/>
        <v>#N/A</v>
      </c>
      <c r="R187" s="17" t="e">
        <f>VLOOKUP($B187,'TK MYDTU'!$B$8:$X$5049,18,0)</f>
        <v>#N/A</v>
      </c>
      <c r="T187" s="2"/>
      <c r="U187" s="19"/>
      <c r="V187" s="19"/>
    </row>
    <row r="188" spans="1:22" ht="13.8">
      <c r="A188" s="14">
        <v>182</v>
      </c>
      <c r="B188" s="15" t="e">
        <f>VLOOKUP($A188,DSMYDTU!$A$2:$E$487,2,0)</f>
        <v>#N/A</v>
      </c>
      <c r="C188" s="51" t="e">
        <f>VLOOKUP($A188,DSMYDTU!$A$2:$G$487,3,0)</f>
        <v>#N/A</v>
      </c>
      <c r="D188" s="52" t="e">
        <f>VLOOKUP($A188,DSMYDTU!$A$2:$G$487,4,0)</f>
        <v>#N/A</v>
      </c>
      <c r="E188" s="15" t="e">
        <f>VLOOKUP($A188,DSMYDTU!$A$2:$G$487,5,0)</f>
        <v>#N/A</v>
      </c>
      <c r="F188" s="16" t="e">
        <f>VLOOKUP($A188,DSMYDTU!$A$2:$G$487,6,0)</f>
        <v>#N/A</v>
      </c>
      <c r="G188" s="17" t="e">
        <f>VLOOKUP(B188,'TK MYDTU'!$B$8:$Q$8047,13,0)</f>
        <v>#N/A</v>
      </c>
      <c r="H188" s="17" t="e">
        <f>VLOOKUP(B188,'TK MYDTU'!$B$8:$Q$8047,14,0)</f>
        <v>#N/A</v>
      </c>
      <c r="I188" s="17" t="e">
        <f>VLOOKUP(B188,'TK MYDTU'!$B$8:$Q$8047,15,0)</f>
        <v>#N/A</v>
      </c>
      <c r="J188" s="17" t="e">
        <f>VLOOKUP(B188,'TK MYDTU'!$B$8:$Q$8047,16,0)</f>
        <v>#N/A</v>
      </c>
      <c r="K188" s="17" t="e">
        <f t="shared" si="8"/>
        <v>#N/A</v>
      </c>
      <c r="L188" s="17"/>
      <c r="M188" s="18">
        <f t="shared" si="9"/>
        <v>0</v>
      </c>
      <c r="N188" s="19" t="str">
        <f t="shared" si="10"/>
        <v>Không</v>
      </c>
      <c r="O188" s="19" t="e">
        <f>VLOOKUP($A188,DSMYDTU!$A$2:$G$487,7,0)</f>
        <v>#N/A</v>
      </c>
      <c r="P188" s="20"/>
      <c r="Q188" s="53" t="e">
        <f t="shared" si="11"/>
        <v>#N/A</v>
      </c>
      <c r="R188" s="17" t="e">
        <f>VLOOKUP($B188,'TK MYDTU'!$B$8:$X$5049,18,0)</f>
        <v>#N/A</v>
      </c>
      <c r="T188" s="2"/>
      <c r="U188" s="19"/>
      <c r="V188" s="19"/>
    </row>
    <row r="189" spans="1:22" ht="13.8">
      <c r="A189" s="14">
        <v>183</v>
      </c>
      <c r="B189" s="15" t="e">
        <f>VLOOKUP($A189,DSMYDTU!$A$2:$E$487,2,0)</f>
        <v>#N/A</v>
      </c>
      <c r="C189" s="51" t="e">
        <f>VLOOKUP($A189,DSMYDTU!$A$2:$G$487,3,0)</f>
        <v>#N/A</v>
      </c>
      <c r="D189" s="52" t="e">
        <f>VLOOKUP($A189,DSMYDTU!$A$2:$G$487,4,0)</f>
        <v>#N/A</v>
      </c>
      <c r="E189" s="15" t="e">
        <f>VLOOKUP($A189,DSMYDTU!$A$2:$G$487,5,0)</f>
        <v>#N/A</v>
      </c>
      <c r="F189" s="16" t="e">
        <f>VLOOKUP($A189,DSMYDTU!$A$2:$G$487,6,0)</f>
        <v>#N/A</v>
      </c>
      <c r="G189" s="17" t="e">
        <f>VLOOKUP(B189,'TK MYDTU'!$B$8:$Q$8047,13,0)</f>
        <v>#N/A</v>
      </c>
      <c r="H189" s="17" t="e">
        <f>VLOOKUP(B189,'TK MYDTU'!$B$8:$Q$8047,14,0)</f>
        <v>#N/A</v>
      </c>
      <c r="I189" s="17" t="e">
        <f>VLOOKUP(B189,'TK MYDTU'!$B$8:$Q$8047,15,0)</f>
        <v>#N/A</v>
      </c>
      <c r="J189" s="17" t="e">
        <f>VLOOKUP(B189,'TK MYDTU'!$B$8:$Q$8047,16,0)</f>
        <v>#N/A</v>
      </c>
      <c r="K189" s="17" t="e">
        <f t="shared" si="8"/>
        <v>#N/A</v>
      </c>
      <c r="L189" s="17"/>
      <c r="M189" s="18">
        <f t="shared" si="9"/>
        <v>0</v>
      </c>
      <c r="N189" s="19" t="str">
        <f t="shared" si="10"/>
        <v>Không</v>
      </c>
      <c r="O189" s="19" t="e">
        <f>VLOOKUP($A189,DSMYDTU!$A$2:$G$487,7,0)</f>
        <v>#N/A</v>
      </c>
      <c r="P189" s="20"/>
      <c r="Q189" s="53" t="e">
        <f t="shared" si="11"/>
        <v>#N/A</v>
      </c>
      <c r="R189" s="17" t="e">
        <f>VLOOKUP($B189,'TK MYDTU'!$B$8:$X$5049,18,0)</f>
        <v>#N/A</v>
      </c>
      <c r="T189" s="2"/>
      <c r="U189" s="19"/>
      <c r="V189" s="19"/>
    </row>
    <row r="190" spans="1:22" ht="13.8">
      <c r="A190" s="14">
        <v>184</v>
      </c>
      <c r="B190" s="15" t="e">
        <f>VLOOKUP($A190,DSMYDTU!$A$2:$E$487,2,0)</f>
        <v>#N/A</v>
      </c>
      <c r="C190" s="51" t="e">
        <f>VLOOKUP($A190,DSMYDTU!$A$2:$G$487,3,0)</f>
        <v>#N/A</v>
      </c>
      <c r="D190" s="52" t="e">
        <f>VLOOKUP($A190,DSMYDTU!$A$2:$G$487,4,0)</f>
        <v>#N/A</v>
      </c>
      <c r="E190" s="15" t="e">
        <f>VLOOKUP($A190,DSMYDTU!$A$2:$G$487,5,0)</f>
        <v>#N/A</v>
      </c>
      <c r="F190" s="16" t="e">
        <f>VLOOKUP($A190,DSMYDTU!$A$2:$G$487,6,0)</f>
        <v>#N/A</v>
      </c>
      <c r="G190" s="17" t="e">
        <f>VLOOKUP(B190,'TK MYDTU'!$B$8:$Q$8047,13,0)</f>
        <v>#N/A</v>
      </c>
      <c r="H190" s="17" t="e">
        <f>VLOOKUP(B190,'TK MYDTU'!$B$8:$Q$8047,14,0)</f>
        <v>#N/A</v>
      </c>
      <c r="I190" s="17" t="e">
        <f>VLOOKUP(B190,'TK MYDTU'!$B$8:$Q$8047,15,0)</f>
        <v>#N/A</v>
      </c>
      <c r="J190" s="17" t="e">
        <f>VLOOKUP(B190,'TK MYDTU'!$B$8:$Q$8047,16,0)</f>
        <v>#N/A</v>
      </c>
      <c r="K190" s="17" t="e">
        <f t="shared" si="8"/>
        <v>#N/A</v>
      </c>
      <c r="L190" s="17"/>
      <c r="M190" s="18">
        <f t="shared" si="9"/>
        <v>0</v>
      </c>
      <c r="N190" s="19" t="str">
        <f t="shared" si="10"/>
        <v>Không</v>
      </c>
      <c r="O190" s="19" t="e">
        <f>VLOOKUP($A190,DSMYDTU!$A$2:$G$487,7,0)</f>
        <v>#N/A</v>
      </c>
      <c r="P190" s="20"/>
      <c r="Q190" s="53" t="e">
        <f t="shared" si="11"/>
        <v>#N/A</v>
      </c>
      <c r="R190" s="17" t="e">
        <f>VLOOKUP($B190,'TK MYDTU'!$B$8:$X$5049,18,0)</f>
        <v>#N/A</v>
      </c>
      <c r="T190" s="2"/>
      <c r="U190" s="19"/>
      <c r="V190" s="19"/>
    </row>
    <row r="191" spans="1:22" ht="13.8">
      <c r="A191" s="14">
        <v>185</v>
      </c>
      <c r="B191" s="15" t="e">
        <f>VLOOKUP($A191,DSMYDTU!$A$2:$E$487,2,0)</f>
        <v>#N/A</v>
      </c>
      <c r="C191" s="51" t="e">
        <f>VLOOKUP($A191,DSMYDTU!$A$2:$G$487,3,0)</f>
        <v>#N/A</v>
      </c>
      <c r="D191" s="52" t="e">
        <f>VLOOKUP($A191,DSMYDTU!$A$2:$G$487,4,0)</f>
        <v>#N/A</v>
      </c>
      <c r="E191" s="15" t="e">
        <f>VLOOKUP($A191,DSMYDTU!$A$2:$G$487,5,0)</f>
        <v>#N/A</v>
      </c>
      <c r="F191" s="16" t="e">
        <f>VLOOKUP($A191,DSMYDTU!$A$2:$G$487,6,0)</f>
        <v>#N/A</v>
      </c>
      <c r="G191" s="17" t="e">
        <f>VLOOKUP(B191,'TK MYDTU'!$B$8:$Q$8047,13,0)</f>
        <v>#N/A</v>
      </c>
      <c r="H191" s="17" t="e">
        <f>VLOOKUP(B191,'TK MYDTU'!$B$8:$Q$8047,14,0)</f>
        <v>#N/A</v>
      </c>
      <c r="I191" s="17" t="e">
        <f>VLOOKUP(B191,'TK MYDTU'!$B$8:$Q$8047,15,0)</f>
        <v>#N/A</v>
      </c>
      <c r="J191" s="17" t="e">
        <f>VLOOKUP(B191,'TK MYDTU'!$B$8:$Q$8047,16,0)</f>
        <v>#N/A</v>
      </c>
      <c r="K191" s="17" t="e">
        <f t="shared" si="8"/>
        <v>#N/A</v>
      </c>
      <c r="L191" s="17"/>
      <c r="M191" s="18">
        <f t="shared" si="9"/>
        <v>0</v>
      </c>
      <c r="N191" s="19" t="str">
        <f t="shared" si="10"/>
        <v>Không</v>
      </c>
      <c r="O191" s="19" t="e">
        <f>VLOOKUP($A191,DSMYDTU!$A$2:$G$487,7,0)</f>
        <v>#N/A</v>
      </c>
      <c r="P191" s="20"/>
      <c r="Q191" s="53" t="e">
        <f t="shared" si="11"/>
        <v>#N/A</v>
      </c>
      <c r="R191" s="17" t="e">
        <f>VLOOKUP($B191,'TK MYDTU'!$B$8:$X$5049,18,0)</f>
        <v>#N/A</v>
      </c>
      <c r="T191" s="2"/>
      <c r="U191" s="19"/>
      <c r="V191" s="19"/>
    </row>
    <row r="192" spans="1:22" ht="13.8">
      <c r="A192" s="14">
        <v>186</v>
      </c>
      <c r="B192" s="15" t="e">
        <f>VLOOKUP($A192,DSMYDTU!$A$2:$E$487,2,0)</f>
        <v>#N/A</v>
      </c>
      <c r="C192" s="51" t="e">
        <f>VLOOKUP($A192,DSMYDTU!$A$2:$G$487,3,0)</f>
        <v>#N/A</v>
      </c>
      <c r="D192" s="52" t="e">
        <f>VLOOKUP($A192,DSMYDTU!$A$2:$G$487,4,0)</f>
        <v>#N/A</v>
      </c>
      <c r="E192" s="15" t="e">
        <f>VLOOKUP($A192,DSMYDTU!$A$2:$G$487,5,0)</f>
        <v>#N/A</v>
      </c>
      <c r="F192" s="16" t="e">
        <f>VLOOKUP($A192,DSMYDTU!$A$2:$G$487,6,0)</f>
        <v>#N/A</v>
      </c>
      <c r="G192" s="17" t="e">
        <f>VLOOKUP(B192,'TK MYDTU'!$B$8:$Q$8047,13,0)</f>
        <v>#N/A</v>
      </c>
      <c r="H192" s="17" t="e">
        <f>VLOOKUP(B192,'TK MYDTU'!$B$8:$Q$8047,14,0)</f>
        <v>#N/A</v>
      </c>
      <c r="I192" s="17" t="e">
        <f>VLOOKUP(B192,'TK MYDTU'!$B$8:$Q$8047,15,0)</f>
        <v>#N/A</v>
      </c>
      <c r="J192" s="17" t="e">
        <f>VLOOKUP(B192,'TK MYDTU'!$B$8:$Q$8047,16,0)</f>
        <v>#N/A</v>
      </c>
      <c r="K192" s="17" t="e">
        <f t="shared" si="8"/>
        <v>#N/A</v>
      </c>
      <c r="L192" s="17"/>
      <c r="M192" s="18">
        <f t="shared" si="9"/>
        <v>0</v>
      </c>
      <c r="N192" s="19" t="str">
        <f t="shared" si="10"/>
        <v>Không</v>
      </c>
      <c r="O192" s="19" t="e">
        <f>VLOOKUP($A192,DSMYDTU!$A$2:$G$487,7,0)</f>
        <v>#N/A</v>
      </c>
      <c r="P192" s="20"/>
      <c r="Q192" s="53" t="e">
        <f t="shared" si="11"/>
        <v>#N/A</v>
      </c>
      <c r="R192" s="17" t="e">
        <f>VLOOKUP($B192,'TK MYDTU'!$B$8:$X$5049,18,0)</f>
        <v>#N/A</v>
      </c>
      <c r="T192" s="2"/>
      <c r="U192" s="19"/>
      <c r="V192" s="19"/>
    </row>
    <row r="193" spans="1:22" ht="13.8">
      <c r="A193" s="14">
        <v>187</v>
      </c>
      <c r="B193" s="15" t="e">
        <f>VLOOKUP($A193,DSMYDTU!$A$2:$E$487,2,0)</f>
        <v>#N/A</v>
      </c>
      <c r="C193" s="51" t="e">
        <f>VLOOKUP($A193,DSMYDTU!$A$2:$G$487,3,0)</f>
        <v>#N/A</v>
      </c>
      <c r="D193" s="52" t="e">
        <f>VLOOKUP($A193,DSMYDTU!$A$2:$G$487,4,0)</f>
        <v>#N/A</v>
      </c>
      <c r="E193" s="15" t="e">
        <f>VLOOKUP($A193,DSMYDTU!$A$2:$G$487,5,0)</f>
        <v>#N/A</v>
      </c>
      <c r="F193" s="16" t="e">
        <f>VLOOKUP($A193,DSMYDTU!$A$2:$G$487,6,0)</f>
        <v>#N/A</v>
      </c>
      <c r="G193" s="17" t="e">
        <f>VLOOKUP(B193,'TK MYDTU'!$B$8:$Q$8047,13,0)</f>
        <v>#N/A</v>
      </c>
      <c r="H193" s="17" t="e">
        <f>VLOOKUP(B193,'TK MYDTU'!$B$8:$Q$8047,14,0)</f>
        <v>#N/A</v>
      </c>
      <c r="I193" s="17" t="e">
        <f>VLOOKUP(B193,'TK MYDTU'!$B$8:$Q$8047,15,0)</f>
        <v>#N/A</v>
      </c>
      <c r="J193" s="17" t="e">
        <f>VLOOKUP(B193,'TK MYDTU'!$B$8:$Q$8047,16,0)</f>
        <v>#N/A</v>
      </c>
      <c r="K193" s="17" t="e">
        <f t="shared" si="8"/>
        <v>#N/A</v>
      </c>
      <c r="L193" s="17"/>
      <c r="M193" s="18">
        <f t="shared" si="9"/>
        <v>0</v>
      </c>
      <c r="N193" s="19" t="str">
        <f t="shared" si="10"/>
        <v>Không</v>
      </c>
      <c r="O193" s="19" t="e">
        <f>VLOOKUP($A193,DSMYDTU!$A$2:$G$487,7,0)</f>
        <v>#N/A</v>
      </c>
      <c r="P193" s="20"/>
      <c r="Q193" s="53" t="e">
        <f t="shared" si="11"/>
        <v>#N/A</v>
      </c>
      <c r="R193" s="17" t="e">
        <f>VLOOKUP($B193,'TK MYDTU'!$B$8:$X$5049,18,0)</f>
        <v>#N/A</v>
      </c>
      <c r="T193" s="2"/>
      <c r="U193" s="19"/>
      <c r="V193" s="19"/>
    </row>
    <row r="194" spans="1:22" ht="13.8">
      <c r="A194" s="14">
        <v>188</v>
      </c>
      <c r="B194" s="15" t="e">
        <f>VLOOKUP($A194,DSMYDTU!$A$2:$E$487,2,0)</f>
        <v>#N/A</v>
      </c>
      <c r="C194" s="51" t="e">
        <f>VLOOKUP($A194,DSMYDTU!$A$2:$G$487,3,0)</f>
        <v>#N/A</v>
      </c>
      <c r="D194" s="52" t="e">
        <f>VLOOKUP($A194,DSMYDTU!$A$2:$G$487,4,0)</f>
        <v>#N/A</v>
      </c>
      <c r="E194" s="15" t="e">
        <f>VLOOKUP($A194,DSMYDTU!$A$2:$G$487,5,0)</f>
        <v>#N/A</v>
      </c>
      <c r="F194" s="16" t="e">
        <f>VLOOKUP($A194,DSMYDTU!$A$2:$G$487,6,0)</f>
        <v>#N/A</v>
      </c>
      <c r="G194" s="17" t="e">
        <f>VLOOKUP(B194,'TK MYDTU'!$B$8:$Q$8047,13,0)</f>
        <v>#N/A</v>
      </c>
      <c r="H194" s="17" t="e">
        <f>VLOOKUP(B194,'TK MYDTU'!$B$8:$Q$8047,14,0)</f>
        <v>#N/A</v>
      </c>
      <c r="I194" s="17" t="e">
        <f>VLOOKUP(B194,'TK MYDTU'!$B$8:$Q$8047,15,0)</f>
        <v>#N/A</v>
      </c>
      <c r="J194" s="17" t="e">
        <f>VLOOKUP(B194,'TK MYDTU'!$B$8:$Q$8047,16,0)</f>
        <v>#N/A</v>
      </c>
      <c r="K194" s="17" t="e">
        <f t="shared" si="8"/>
        <v>#N/A</v>
      </c>
      <c r="L194" s="17"/>
      <c r="M194" s="18">
        <f t="shared" si="9"/>
        <v>0</v>
      </c>
      <c r="N194" s="19" t="str">
        <f t="shared" si="10"/>
        <v>Không</v>
      </c>
      <c r="O194" s="19" t="e">
        <f>VLOOKUP($A194,DSMYDTU!$A$2:$G$487,7,0)</f>
        <v>#N/A</v>
      </c>
      <c r="P194" s="20"/>
      <c r="Q194" s="53" t="e">
        <f t="shared" si="11"/>
        <v>#N/A</v>
      </c>
      <c r="R194" s="17" t="e">
        <f>VLOOKUP($B194,'TK MYDTU'!$B$8:$X$5049,18,0)</f>
        <v>#N/A</v>
      </c>
      <c r="T194" s="2"/>
      <c r="U194" s="19"/>
      <c r="V194" s="19"/>
    </row>
    <row r="195" spans="1:22" ht="13.8">
      <c r="A195" s="14">
        <v>189</v>
      </c>
      <c r="B195" s="15" t="e">
        <f>VLOOKUP($A195,DSMYDTU!$A$2:$E$487,2,0)</f>
        <v>#N/A</v>
      </c>
      <c r="C195" s="51" t="e">
        <f>VLOOKUP($A195,DSMYDTU!$A$2:$G$487,3,0)</f>
        <v>#N/A</v>
      </c>
      <c r="D195" s="52" t="e">
        <f>VLOOKUP($A195,DSMYDTU!$A$2:$G$487,4,0)</f>
        <v>#N/A</v>
      </c>
      <c r="E195" s="15" t="e">
        <f>VLOOKUP($A195,DSMYDTU!$A$2:$G$487,5,0)</f>
        <v>#N/A</v>
      </c>
      <c r="F195" s="16" t="e">
        <f>VLOOKUP($A195,DSMYDTU!$A$2:$G$487,6,0)</f>
        <v>#N/A</v>
      </c>
      <c r="G195" s="17" t="e">
        <f>VLOOKUP(B195,'TK MYDTU'!$B$8:$Q$8047,13,0)</f>
        <v>#N/A</v>
      </c>
      <c r="H195" s="17" t="e">
        <f>VLOOKUP(B195,'TK MYDTU'!$B$8:$Q$8047,14,0)</f>
        <v>#N/A</v>
      </c>
      <c r="I195" s="17" t="e">
        <f>VLOOKUP(B195,'TK MYDTU'!$B$8:$Q$8047,15,0)</f>
        <v>#N/A</v>
      </c>
      <c r="J195" s="17" t="e">
        <f>VLOOKUP(B195,'TK MYDTU'!$B$8:$Q$8047,16,0)</f>
        <v>#N/A</v>
      </c>
      <c r="K195" s="17" t="e">
        <f t="shared" si="8"/>
        <v>#N/A</v>
      </c>
      <c r="L195" s="17"/>
      <c r="M195" s="18">
        <f t="shared" si="9"/>
        <v>0</v>
      </c>
      <c r="N195" s="19" t="str">
        <f t="shared" si="10"/>
        <v>Không</v>
      </c>
      <c r="O195" s="19" t="e">
        <f>VLOOKUP($A195,DSMYDTU!$A$2:$G$487,7,0)</f>
        <v>#N/A</v>
      </c>
      <c r="P195" s="20"/>
      <c r="Q195" s="53" t="e">
        <f t="shared" si="11"/>
        <v>#N/A</v>
      </c>
      <c r="R195" s="17" t="e">
        <f>VLOOKUP($B195,'TK MYDTU'!$B$8:$X$5049,18,0)</f>
        <v>#N/A</v>
      </c>
      <c r="T195" s="2"/>
      <c r="U195" s="19"/>
      <c r="V195" s="19"/>
    </row>
    <row r="196" spans="1:22" ht="13.8">
      <c r="A196" s="14">
        <v>190</v>
      </c>
      <c r="B196" s="15" t="e">
        <f>VLOOKUP($A196,DSMYDTU!$A$2:$E$487,2,0)</f>
        <v>#N/A</v>
      </c>
      <c r="C196" s="51" t="e">
        <f>VLOOKUP($A196,DSMYDTU!$A$2:$G$487,3,0)</f>
        <v>#N/A</v>
      </c>
      <c r="D196" s="52" t="e">
        <f>VLOOKUP($A196,DSMYDTU!$A$2:$G$487,4,0)</f>
        <v>#N/A</v>
      </c>
      <c r="E196" s="15" t="e">
        <f>VLOOKUP($A196,DSMYDTU!$A$2:$G$487,5,0)</f>
        <v>#N/A</v>
      </c>
      <c r="F196" s="16" t="e">
        <f>VLOOKUP($A196,DSMYDTU!$A$2:$G$487,6,0)</f>
        <v>#N/A</v>
      </c>
      <c r="G196" s="17" t="e">
        <f>VLOOKUP(B196,'TK MYDTU'!$B$8:$Q$8047,13,0)</f>
        <v>#N/A</v>
      </c>
      <c r="H196" s="17" t="e">
        <f>VLOOKUP(B196,'TK MYDTU'!$B$8:$Q$8047,14,0)</f>
        <v>#N/A</v>
      </c>
      <c r="I196" s="17" t="e">
        <f>VLOOKUP(B196,'TK MYDTU'!$B$8:$Q$8047,15,0)</f>
        <v>#N/A</v>
      </c>
      <c r="J196" s="17" t="e">
        <f>VLOOKUP(B196,'TK MYDTU'!$B$8:$Q$8047,16,0)</f>
        <v>#N/A</v>
      </c>
      <c r="K196" s="17" t="e">
        <f t="shared" si="8"/>
        <v>#N/A</v>
      </c>
      <c r="L196" s="17"/>
      <c r="M196" s="18">
        <f t="shared" si="9"/>
        <v>0</v>
      </c>
      <c r="N196" s="19" t="str">
        <f t="shared" si="10"/>
        <v>Không</v>
      </c>
      <c r="O196" s="19" t="e">
        <f>VLOOKUP($A196,DSMYDTU!$A$2:$G$487,7,0)</f>
        <v>#N/A</v>
      </c>
      <c r="P196" s="20"/>
      <c r="Q196" s="53" t="e">
        <f t="shared" si="11"/>
        <v>#N/A</v>
      </c>
      <c r="R196" s="17" t="e">
        <f>VLOOKUP($B196,'TK MYDTU'!$B$8:$X$5049,18,0)</f>
        <v>#N/A</v>
      </c>
      <c r="T196" s="2"/>
      <c r="U196" s="19"/>
      <c r="V196" s="19"/>
    </row>
    <row r="197" spans="1:22" ht="13.8">
      <c r="A197" s="14">
        <v>191</v>
      </c>
      <c r="B197" s="15" t="e">
        <f>VLOOKUP($A197,DSMYDTU!$A$2:$E$487,2,0)</f>
        <v>#N/A</v>
      </c>
      <c r="C197" s="51" t="e">
        <f>VLOOKUP($A197,DSMYDTU!$A$2:$G$487,3,0)</f>
        <v>#N/A</v>
      </c>
      <c r="D197" s="52" t="e">
        <f>VLOOKUP($A197,DSMYDTU!$A$2:$G$487,4,0)</f>
        <v>#N/A</v>
      </c>
      <c r="E197" s="15" t="e">
        <f>VLOOKUP($A197,DSMYDTU!$A$2:$G$487,5,0)</f>
        <v>#N/A</v>
      </c>
      <c r="F197" s="16" t="e">
        <f>VLOOKUP($A197,DSMYDTU!$A$2:$G$487,6,0)</f>
        <v>#N/A</v>
      </c>
      <c r="G197" s="17" t="e">
        <f>VLOOKUP(B197,'TK MYDTU'!$B$8:$Q$8047,13,0)</f>
        <v>#N/A</v>
      </c>
      <c r="H197" s="17" t="e">
        <f>VLOOKUP(B197,'TK MYDTU'!$B$8:$Q$8047,14,0)</f>
        <v>#N/A</v>
      </c>
      <c r="I197" s="17" t="e">
        <f>VLOOKUP(B197,'TK MYDTU'!$B$8:$Q$8047,15,0)</f>
        <v>#N/A</v>
      </c>
      <c r="J197" s="17" t="e">
        <f>VLOOKUP(B197,'TK MYDTU'!$B$8:$Q$8047,16,0)</f>
        <v>#N/A</v>
      </c>
      <c r="K197" s="17" t="e">
        <f t="shared" si="8"/>
        <v>#N/A</v>
      </c>
      <c r="L197" s="17"/>
      <c r="M197" s="18">
        <f t="shared" si="9"/>
        <v>0</v>
      </c>
      <c r="N197" s="19" t="str">
        <f t="shared" si="10"/>
        <v>Không</v>
      </c>
      <c r="O197" s="19" t="e">
        <f>VLOOKUP($A197,DSMYDTU!$A$2:$G$487,7,0)</f>
        <v>#N/A</v>
      </c>
      <c r="P197" s="20"/>
      <c r="Q197" s="53" t="e">
        <f t="shared" si="11"/>
        <v>#N/A</v>
      </c>
      <c r="R197" s="17" t="e">
        <f>VLOOKUP($B197,'TK MYDTU'!$B$8:$X$5049,18,0)</f>
        <v>#N/A</v>
      </c>
      <c r="T197" s="2"/>
      <c r="U197" s="19"/>
      <c r="V197" s="19"/>
    </row>
    <row r="198" spans="1:22" ht="13.8">
      <c r="A198" s="14">
        <v>192</v>
      </c>
      <c r="B198" s="15" t="e">
        <f>VLOOKUP($A198,DSMYDTU!$A$2:$E$487,2,0)</f>
        <v>#N/A</v>
      </c>
      <c r="C198" s="51" t="e">
        <f>VLOOKUP($A198,DSMYDTU!$A$2:$G$487,3,0)</f>
        <v>#N/A</v>
      </c>
      <c r="D198" s="52" t="e">
        <f>VLOOKUP($A198,DSMYDTU!$A$2:$G$487,4,0)</f>
        <v>#N/A</v>
      </c>
      <c r="E198" s="15" t="e">
        <f>VLOOKUP($A198,DSMYDTU!$A$2:$G$487,5,0)</f>
        <v>#N/A</v>
      </c>
      <c r="F198" s="16" t="e">
        <f>VLOOKUP($A198,DSMYDTU!$A$2:$G$487,6,0)</f>
        <v>#N/A</v>
      </c>
      <c r="G198" s="17" t="e">
        <f>VLOOKUP(B198,'TK MYDTU'!$B$8:$Q$8047,13,0)</f>
        <v>#N/A</v>
      </c>
      <c r="H198" s="17" t="e">
        <f>VLOOKUP(B198,'TK MYDTU'!$B$8:$Q$8047,14,0)</f>
        <v>#N/A</v>
      </c>
      <c r="I198" s="17" t="e">
        <f>VLOOKUP(B198,'TK MYDTU'!$B$8:$Q$8047,15,0)</f>
        <v>#N/A</v>
      </c>
      <c r="J198" s="17" t="e">
        <f>VLOOKUP(B198,'TK MYDTU'!$B$8:$Q$8047,16,0)</f>
        <v>#N/A</v>
      </c>
      <c r="K198" s="17" t="e">
        <f t="shared" si="8"/>
        <v>#N/A</v>
      </c>
      <c r="L198" s="17"/>
      <c r="M198" s="18">
        <f t="shared" si="9"/>
        <v>0</v>
      </c>
      <c r="N198" s="19" t="str">
        <f t="shared" si="10"/>
        <v>Không</v>
      </c>
      <c r="O198" s="19" t="e">
        <f>VLOOKUP($A198,DSMYDTU!$A$2:$G$487,7,0)</f>
        <v>#N/A</v>
      </c>
      <c r="P198" s="20"/>
      <c r="Q198" s="53" t="e">
        <f t="shared" si="11"/>
        <v>#N/A</v>
      </c>
      <c r="R198" s="17" t="e">
        <f>VLOOKUP($B198,'TK MYDTU'!$B$8:$X$5049,18,0)</f>
        <v>#N/A</v>
      </c>
      <c r="T198" s="2"/>
      <c r="U198" s="19"/>
      <c r="V198" s="19"/>
    </row>
    <row r="199" spans="1:22" ht="13.8">
      <c r="A199" s="14">
        <v>193</v>
      </c>
      <c r="B199" s="15" t="e">
        <f>VLOOKUP($A199,DSMYDTU!$A$2:$E$487,2,0)</f>
        <v>#N/A</v>
      </c>
      <c r="C199" s="51" t="e">
        <f>VLOOKUP($A199,DSMYDTU!$A$2:$G$487,3,0)</f>
        <v>#N/A</v>
      </c>
      <c r="D199" s="52" t="e">
        <f>VLOOKUP($A199,DSMYDTU!$A$2:$G$487,4,0)</f>
        <v>#N/A</v>
      </c>
      <c r="E199" s="15" t="e">
        <f>VLOOKUP($A199,DSMYDTU!$A$2:$G$487,5,0)</f>
        <v>#N/A</v>
      </c>
      <c r="F199" s="16" t="e">
        <f>VLOOKUP($A199,DSMYDTU!$A$2:$G$487,6,0)</f>
        <v>#N/A</v>
      </c>
      <c r="G199" s="17" t="e">
        <f>VLOOKUP(B199,'TK MYDTU'!$B$8:$Q$8047,13,0)</f>
        <v>#N/A</v>
      </c>
      <c r="H199" s="17" t="e">
        <f>VLOOKUP(B199,'TK MYDTU'!$B$8:$Q$8047,14,0)</f>
        <v>#N/A</v>
      </c>
      <c r="I199" s="17" t="e">
        <f>VLOOKUP(B199,'TK MYDTU'!$B$8:$Q$8047,15,0)</f>
        <v>#N/A</v>
      </c>
      <c r="J199" s="17" t="e">
        <f>VLOOKUP(B199,'TK MYDTU'!$B$8:$Q$8047,16,0)</f>
        <v>#N/A</v>
      </c>
      <c r="K199" s="17" t="e">
        <f t="shared" ref="K199:K262" si="12">J199=L199</f>
        <v>#N/A</v>
      </c>
      <c r="L199" s="17"/>
      <c r="M199" s="18">
        <f t="shared" ref="M199:M262" si="13">IF(AND(L199&gt;=1,ISNUMBER(L199)=TRUE),ROUND(SUMPRODUCT(G199:L199,$G$6:$L$6)/$M$6,1),0)</f>
        <v>0</v>
      </c>
      <c r="N199" s="19" t="str">
        <f t="shared" si="10"/>
        <v>Không</v>
      </c>
      <c r="O199" s="19" t="e">
        <f>VLOOKUP($A199,DSMYDTU!$A$2:$G$487,7,0)</f>
        <v>#N/A</v>
      </c>
      <c r="P199" s="20"/>
      <c r="Q199" s="53" t="e">
        <f t="shared" si="11"/>
        <v>#N/A</v>
      </c>
      <c r="R199" s="17" t="e">
        <f>VLOOKUP($B199,'TK MYDTU'!$B$8:$X$5049,18,0)</f>
        <v>#N/A</v>
      </c>
      <c r="T199" s="2"/>
      <c r="U199" s="19"/>
      <c r="V199" s="19"/>
    </row>
    <row r="200" spans="1:22" ht="13.8">
      <c r="A200" s="14">
        <v>194</v>
      </c>
      <c r="B200" s="15" t="e">
        <f>VLOOKUP($A200,DSMYDTU!$A$2:$E$487,2,0)</f>
        <v>#N/A</v>
      </c>
      <c r="C200" s="51" t="e">
        <f>VLOOKUP($A200,DSMYDTU!$A$2:$G$487,3,0)</f>
        <v>#N/A</v>
      </c>
      <c r="D200" s="52" t="e">
        <f>VLOOKUP($A200,DSMYDTU!$A$2:$G$487,4,0)</f>
        <v>#N/A</v>
      </c>
      <c r="E200" s="15" t="e">
        <f>VLOOKUP($A200,DSMYDTU!$A$2:$G$487,5,0)</f>
        <v>#N/A</v>
      </c>
      <c r="F200" s="16" t="e">
        <f>VLOOKUP($A200,DSMYDTU!$A$2:$G$487,6,0)</f>
        <v>#N/A</v>
      </c>
      <c r="G200" s="17" t="e">
        <f>VLOOKUP(B200,'TK MYDTU'!$B$8:$Q$8047,13,0)</f>
        <v>#N/A</v>
      </c>
      <c r="H200" s="17" t="e">
        <f>VLOOKUP(B200,'TK MYDTU'!$B$8:$Q$8047,14,0)</f>
        <v>#N/A</v>
      </c>
      <c r="I200" s="17" t="e">
        <f>VLOOKUP(B200,'TK MYDTU'!$B$8:$Q$8047,15,0)</f>
        <v>#N/A</v>
      </c>
      <c r="J200" s="17" t="e">
        <f>VLOOKUP(B200,'TK MYDTU'!$B$8:$Q$8047,16,0)</f>
        <v>#N/A</v>
      </c>
      <c r="K200" s="17" t="e">
        <f t="shared" si="12"/>
        <v>#N/A</v>
      </c>
      <c r="L200" s="17"/>
      <c r="M200" s="18">
        <f t="shared" si="13"/>
        <v>0</v>
      </c>
      <c r="N200" s="19" t="str">
        <f t="shared" ref="N200:N263" si="14">VLOOKUP(M200,$S$7:$T$542,2,0)</f>
        <v>Không</v>
      </c>
      <c r="O200" s="19" t="e">
        <f>VLOOKUP($A200,DSMYDTU!$A$2:$G$487,7,0)</f>
        <v>#N/A</v>
      </c>
      <c r="P200" s="20"/>
      <c r="Q200" s="53" t="e">
        <f t="shared" ref="Q200:Q263" si="15">R200=M200</f>
        <v>#N/A</v>
      </c>
      <c r="R200" s="17" t="e">
        <f>VLOOKUP($B200,'TK MYDTU'!$B$8:$X$5049,18,0)</f>
        <v>#N/A</v>
      </c>
      <c r="T200" s="2"/>
      <c r="U200" s="19"/>
      <c r="V200" s="19"/>
    </row>
    <row r="201" spans="1:22" ht="13.8">
      <c r="A201" s="14">
        <v>195</v>
      </c>
      <c r="B201" s="15" t="e">
        <f>VLOOKUP($A201,DSMYDTU!$A$2:$E$487,2,0)</f>
        <v>#N/A</v>
      </c>
      <c r="C201" s="51" t="e">
        <f>VLOOKUP($A201,DSMYDTU!$A$2:$G$487,3,0)</f>
        <v>#N/A</v>
      </c>
      <c r="D201" s="52" t="e">
        <f>VLOOKUP($A201,DSMYDTU!$A$2:$G$487,4,0)</f>
        <v>#N/A</v>
      </c>
      <c r="E201" s="15" t="e">
        <f>VLOOKUP($A201,DSMYDTU!$A$2:$G$487,5,0)</f>
        <v>#N/A</v>
      </c>
      <c r="F201" s="16" t="e">
        <f>VLOOKUP($A201,DSMYDTU!$A$2:$G$487,6,0)</f>
        <v>#N/A</v>
      </c>
      <c r="G201" s="17" t="e">
        <f>VLOOKUP(B201,'TK MYDTU'!$B$8:$Q$8047,13,0)</f>
        <v>#N/A</v>
      </c>
      <c r="H201" s="17" t="e">
        <f>VLOOKUP(B201,'TK MYDTU'!$B$8:$Q$8047,14,0)</f>
        <v>#N/A</v>
      </c>
      <c r="I201" s="17" t="e">
        <f>VLOOKUP(B201,'TK MYDTU'!$B$8:$Q$8047,15,0)</f>
        <v>#N/A</v>
      </c>
      <c r="J201" s="17" t="e">
        <f>VLOOKUP(B201,'TK MYDTU'!$B$8:$Q$8047,16,0)</f>
        <v>#N/A</v>
      </c>
      <c r="K201" s="17" t="e">
        <f t="shared" si="12"/>
        <v>#N/A</v>
      </c>
      <c r="L201" s="17"/>
      <c r="M201" s="18">
        <f t="shared" si="13"/>
        <v>0</v>
      </c>
      <c r="N201" s="19" t="str">
        <f t="shared" si="14"/>
        <v>Không</v>
      </c>
      <c r="O201" s="19" t="e">
        <f>VLOOKUP($A201,DSMYDTU!$A$2:$G$487,7,0)</f>
        <v>#N/A</v>
      </c>
      <c r="P201" s="20"/>
      <c r="Q201" s="53" t="e">
        <f t="shared" si="15"/>
        <v>#N/A</v>
      </c>
      <c r="R201" s="17" t="e">
        <f>VLOOKUP($B201,'TK MYDTU'!$B$8:$X$5049,18,0)</f>
        <v>#N/A</v>
      </c>
      <c r="T201" s="2"/>
      <c r="U201" s="19"/>
      <c r="V201" s="19"/>
    </row>
    <row r="202" spans="1:22" ht="13.8">
      <c r="A202" s="14">
        <v>196</v>
      </c>
      <c r="B202" s="15" t="e">
        <f>VLOOKUP($A202,DSMYDTU!$A$2:$E$487,2,0)</f>
        <v>#N/A</v>
      </c>
      <c r="C202" s="51" t="e">
        <f>VLOOKUP($A202,DSMYDTU!$A$2:$G$487,3,0)</f>
        <v>#N/A</v>
      </c>
      <c r="D202" s="52" t="e">
        <f>VLOOKUP($A202,DSMYDTU!$A$2:$G$487,4,0)</f>
        <v>#N/A</v>
      </c>
      <c r="E202" s="15" t="e">
        <f>VLOOKUP($A202,DSMYDTU!$A$2:$G$487,5,0)</f>
        <v>#N/A</v>
      </c>
      <c r="F202" s="16" t="e">
        <f>VLOOKUP($A202,DSMYDTU!$A$2:$G$487,6,0)</f>
        <v>#N/A</v>
      </c>
      <c r="G202" s="17" t="e">
        <f>VLOOKUP(B202,'TK MYDTU'!$B$8:$Q$8047,13,0)</f>
        <v>#N/A</v>
      </c>
      <c r="H202" s="17" t="e">
        <f>VLOOKUP(B202,'TK MYDTU'!$B$8:$Q$8047,14,0)</f>
        <v>#N/A</v>
      </c>
      <c r="I202" s="17" t="e">
        <f>VLOOKUP(B202,'TK MYDTU'!$B$8:$Q$8047,15,0)</f>
        <v>#N/A</v>
      </c>
      <c r="J202" s="17" t="e">
        <f>VLOOKUP(B202,'TK MYDTU'!$B$8:$Q$8047,16,0)</f>
        <v>#N/A</v>
      </c>
      <c r="K202" s="17" t="e">
        <f t="shared" si="12"/>
        <v>#N/A</v>
      </c>
      <c r="L202" s="17"/>
      <c r="M202" s="18">
        <f t="shared" si="13"/>
        <v>0</v>
      </c>
      <c r="N202" s="19" t="str">
        <f t="shared" si="14"/>
        <v>Không</v>
      </c>
      <c r="O202" s="19" t="e">
        <f>VLOOKUP($A202,DSMYDTU!$A$2:$G$487,7,0)</f>
        <v>#N/A</v>
      </c>
      <c r="P202" s="20"/>
      <c r="Q202" s="53" t="e">
        <f t="shared" si="15"/>
        <v>#N/A</v>
      </c>
      <c r="R202" s="17" t="e">
        <f>VLOOKUP($B202,'TK MYDTU'!$B$8:$X$5049,18,0)</f>
        <v>#N/A</v>
      </c>
      <c r="T202" s="2"/>
      <c r="U202" s="19"/>
      <c r="V202" s="19"/>
    </row>
    <row r="203" spans="1:22" ht="13.8">
      <c r="A203" s="14">
        <v>197</v>
      </c>
      <c r="B203" s="15" t="e">
        <f>VLOOKUP($A203,DSMYDTU!$A$2:$E$487,2,0)</f>
        <v>#N/A</v>
      </c>
      <c r="C203" s="51" t="e">
        <f>VLOOKUP($A203,DSMYDTU!$A$2:$G$487,3,0)</f>
        <v>#N/A</v>
      </c>
      <c r="D203" s="52" t="e">
        <f>VLOOKUP($A203,DSMYDTU!$A$2:$G$487,4,0)</f>
        <v>#N/A</v>
      </c>
      <c r="E203" s="15" t="e">
        <f>VLOOKUP($A203,DSMYDTU!$A$2:$G$487,5,0)</f>
        <v>#N/A</v>
      </c>
      <c r="F203" s="16" t="e">
        <f>VLOOKUP($A203,DSMYDTU!$A$2:$G$487,6,0)</f>
        <v>#N/A</v>
      </c>
      <c r="G203" s="17" t="e">
        <f>VLOOKUP(B203,'TK MYDTU'!$B$8:$Q$8047,13,0)</f>
        <v>#N/A</v>
      </c>
      <c r="H203" s="17" t="e">
        <f>VLOOKUP(B203,'TK MYDTU'!$B$8:$Q$8047,14,0)</f>
        <v>#N/A</v>
      </c>
      <c r="I203" s="17" t="e">
        <f>VLOOKUP(B203,'TK MYDTU'!$B$8:$Q$8047,15,0)</f>
        <v>#N/A</v>
      </c>
      <c r="J203" s="17" t="e">
        <f>VLOOKUP(B203,'TK MYDTU'!$B$8:$Q$8047,16,0)</f>
        <v>#N/A</v>
      </c>
      <c r="K203" s="17" t="e">
        <f t="shared" si="12"/>
        <v>#N/A</v>
      </c>
      <c r="L203" s="17"/>
      <c r="M203" s="18">
        <f t="shared" si="13"/>
        <v>0</v>
      </c>
      <c r="N203" s="19" t="str">
        <f t="shared" si="14"/>
        <v>Không</v>
      </c>
      <c r="O203" s="19" t="e">
        <f>VLOOKUP($A203,DSMYDTU!$A$2:$G$487,7,0)</f>
        <v>#N/A</v>
      </c>
      <c r="P203" s="20"/>
      <c r="Q203" s="53" t="e">
        <f t="shared" si="15"/>
        <v>#N/A</v>
      </c>
      <c r="R203" s="17" t="e">
        <f>VLOOKUP($B203,'TK MYDTU'!$B$8:$X$5049,18,0)</f>
        <v>#N/A</v>
      </c>
      <c r="T203" s="2"/>
      <c r="U203" s="19"/>
      <c r="V203" s="19"/>
    </row>
    <row r="204" spans="1:22" ht="13.8">
      <c r="A204" s="14">
        <v>198</v>
      </c>
      <c r="B204" s="15" t="e">
        <f>VLOOKUP($A204,DSMYDTU!$A$2:$E$487,2,0)</f>
        <v>#N/A</v>
      </c>
      <c r="C204" s="51" t="e">
        <f>VLOOKUP($A204,DSMYDTU!$A$2:$G$487,3,0)</f>
        <v>#N/A</v>
      </c>
      <c r="D204" s="52" t="e">
        <f>VLOOKUP($A204,DSMYDTU!$A$2:$G$487,4,0)</f>
        <v>#N/A</v>
      </c>
      <c r="E204" s="15" t="e">
        <f>VLOOKUP($A204,DSMYDTU!$A$2:$G$487,5,0)</f>
        <v>#N/A</v>
      </c>
      <c r="F204" s="16" t="e">
        <f>VLOOKUP($A204,DSMYDTU!$A$2:$G$487,6,0)</f>
        <v>#N/A</v>
      </c>
      <c r="G204" s="17" t="e">
        <f>VLOOKUP(B204,'TK MYDTU'!$B$8:$Q$8047,13,0)</f>
        <v>#N/A</v>
      </c>
      <c r="H204" s="17" t="e">
        <f>VLOOKUP(B204,'TK MYDTU'!$B$8:$Q$8047,14,0)</f>
        <v>#N/A</v>
      </c>
      <c r="I204" s="17" t="e">
        <f>VLOOKUP(B204,'TK MYDTU'!$B$8:$Q$8047,15,0)</f>
        <v>#N/A</v>
      </c>
      <c r="J204" s="17" t="e">
        <f>VLOOKUP(B204,'TK MYDTU'!$B$8:$Q$8047,16,0)</f>
        <v>#N/A</v>
      </c>
      <c r="K204" s="17" t="e">
        <f t="shared" si="12"/>
        <v>#N/A</v>
      </c>
      <c r="L204" s="17"/>
      <c r="M204" s="18">
        <f t="shared" si="13"/>
        <v>0</v>
      </c>
      <c r="N204" s="19" t="str">
        <f t="shared" si="14"/>
        <v>Không</v>
      </c>
      <c r="O204" s="19" t="e">
        <f>VLOOKUP($A204,DSMYDTU!$A$2:$G$487,7,0)</f>
        <v>#N/A</v>
      </c>
      <c r="P204" s="20"/>
      <c r="Q204" s="53" t="e">
        <f t="shared" si="15"/>
        <v>#N/A</v>
      </c>
      <c r="R204" s="17" t="e">
        <f>VLOOKUP($B204,'TK MYDTU'!$B$8:$X$5049,18,0)</f>
        <v>#N/A</v>
      </c>
      <c r="T204" s="2"/>
      <c r="U204" s="19"/>
      <c r="V204" s="19"/>
    </row>
    <row r="205" spans="1:22" ht="13.8">
      <c r="A205" s="14">
        <v>199</v>
      </c>
      <c r="B205" s="15" t="e">
        <f>VLOOKUP($A205,DSMYDTU!$A$2:$E$487,2,0)</f>
        <v>#N/A</v>
      </c>
      <c r="C205" s="51" t="e">
        <f>VLOOKUP($A205,DSMYDTU!$A$2:$G$487,3,0)</f>
        <v>#N/A</v>
      </c>
      <c r="D205" s="52" t="e">
        <f>VLOOKUP($A205,DSMYDTU!$A$2:$G$487,4,0)</f>
        <v>#N/A</v>
      </c>
      <c r="E205" s="15" t="e">
        <f>VLOOKUP($A205,DSMYDTU!$A$2:$G$487,5,0)</f>
        <v>#N/A</v>
      </c>
      <c r="F205" s="16" t="e">
        <f>VLOOKUP($A205,DSMYDTU!$A$2:$G$487,6,0)</f>
        <v>#N/A</v>
      </c>
      <c r="G205" s="17" t="e">
        <f>VLOOKUP(B205,'TK MYDTU'!$B$8:$Q$8047,13,0)</f>
        <v>#N/A</v>
      </c>
      <c r="H205" s="17" t="e">
        <f>VLOOKUP(B205,'TK MYDTU'!$B$8:$Q$8047,14,0)</f>
        <v>#N/A</v>
      </c>
      <c r="I205" s="17" t="e">
        <f>VLOOKUP(B205,'TK MYDTU'!$B$8:$Q$8047,15,0)</f>
        <v>#N/A</v>
      </c>
      <c r="J205" s="17" t="e">
        <f>VLOOKUP(B205,'TK MYDTU'!$B$8:$Q$8047,16,0)</f>
        <v>#N/A</v>
      </c>
      <c r="K205" s="17" t="e">
        <f t="shared" si="12"/>
        <v>#N/A</v>
      </c>
      <c r="L205" s="17"/>
      <c r="M205" s="18">
        <f t="shared" si="13"/>
        <v>0</v>
      </c>
      <c r="N205" s="19" t="str">
        <f t="shared" si="14"/>
        <v>Không</v>
      </c>
      <c r="O205" s="19" t="e">
        <f>VLOOKUP($A205,DSMYDTU!$A$2:$G$487,7,0)</f>
        <v>#N/A</v>
      </c>
      <c r="P205" s="20"/>
      <c r="Q205" s="53" t="e">
        <f t="shared" si="15"/>
        <v>#N/A</v>
      </c>
      <c r="R205" s="17" t="e">
        <f>VLOOKUP($B205,'TK MYDTU'!$B$8:$X$5049,18,0)</f>
        <v>#N/A</v>
      </c>
      <c r="T205" s="2"/>
      <c r="U205" s="19"/>
      <c r="V205" s="19"/>
    </row>
    <row r="206" spans="1:22" ht="13.8">
      <c r="A206" s="14">
        <v>200</v>
      </c>
      <c r="B206" s="15" t="e">
        <f>VLOOKUP($A206,DSMYDTU!$A$2:$E$487,2,0)</f>
        <v>#N/A</v>
      </c>
      <c r="C206" s="51" t="e">
        <f>VLOOKUP($A206,DSMYDTU!$A$2:$G$487,3,0)</f>
        <v>#N/A</v>
      </c>
      <c r="D206" s="52" t="e">
        <f>VLOOKUP($A206,DSMYDTU!$A$2:$G$487,4,0)</f>
        <v>#N/A</v>
      </c>
      <c r="E206" s="15" t="e">
        <f>VLOOKUP($A206,DSMYDTU!$A$2:$G$487,5,0)</f>
        <v>#N/A</v>
      </c>
      <c r="F206" s="16" t="e">
        <f>VLOOKUP($A206,DSMYDTU!$A$2:$G$487,6,0)</f>
        <v>#N/A</v>
      </c>
      <c r="G206" s="17" t="e">
        <f>VLOOKUP(B206,'TK MYDTU'!$B$8:$Q$8047,13,0)</f>
        <v>#N/A</v>
      </c>
      <c r="H206" s="17" t="e">
        <f>VLOOKUP(B206,'TK MYDTU'!$B$8:$Q$8047,14,0)</f>
        <v>#N/A</v>
      </c>
      <c r="I206" s="17" t="e">
        <f>VLOOKUP(B206,'TK MYDTU'!$B$8:$Q$8047,15,0)</f>
        <v>#N/A</v>
      </c>
      <c r="J206" s="17" t="e">
        <f>VLOOKUP(B206,'TK MYDTU'!$B$8:$Q$8047,16,0)</f>
        <v>#N/A</v>
      </c>
      <c r="K206" s="17" t="e">
        <f t="shared" si="12"/>
        <v>#N/A</v>
      </c>
      <c r="L206" s="17"/>
      <c r="M206" s="18">
        <f t="shared" si="13"/>
        <v>0</v>
      </c>
      <c r="N206" s="19" t="str">
        <f t="shared" si="14"/>
        <v>Không</v>
      </c>
      <c r="O206" s="19" t="e">
        <f>VLOOKUP($A206,DSMYDTU!$A$2:$G$487,7,0)</f>
        <v>#N/A</v>
      </c>
      <c r="P206" s="20"/>
      <c r="Q206" s="53" t="e">
        <f t="shared" si="15"/>
        <v>#N/A</v>
      </c>
      <c r="R206" s="17" t="e">
        <f>VLOOKUP($B206,'TK MYDTU'!$B$8:$X$5049,18,0)</f>
        <v>#N/A</v>
      </c>
      <c r="T206" s="2"/>
      <c r="U206" s="19"/>
      <c r="V206" s="19"/>
    </row>
    <row r="207" spans="1:22" ht="13.8">
      <c r="A207" s="14">
        <v>201</v>
      </c>
      <c r="B207" s="15" t="e">
        <f>VLOOKUP($A207,DSMYDTU!$A$2:$E$487,2,0)</f>
        <v>#N/A</v>
      </c>
      <c r="C207" s="51" t="e">
        <f>VLOOKUP($A207,DSMYDTU!$A$2:$G$487,3,0)</f>
        <v>#N/A</v>
      </c>
      <c r="D207" s="52" t="e">
        <f>VLOOKUP($A207,DSMYDTU!$A$2:$G$487,4,0)</f>
        <v>#N/A</v>
      </c>
      <c r="E207" s="15" t="e">
        <f>VLOOKUP($A207,DSMYDTU!$A$2:$G$487,5,0)</f>
        <v>#N/A</v>
      </c>
      <c r="F207" s="16" t="e">
        <f>VLOOKUP($A207,DSMYDTU!$A$2:$G$487,6,0)</f>
        <v>#N/A</v>
      </c>
      <c r="G207" s="17" t="e">
        <f>VLOOKUP(B207,'TK MYDTU'!$B$8:$Q$8047,13,0)</f>
        <v>#N/A</v>
      </c>
      <c r="H207" s="17" t="e">
        <f>VLOOKUP(B207,'TK MYDTU'!$B$8:$Q$8047,14,0)</f>
        <v>#N/A</v>
      </c>
      <c r="I207" s="17" t="e">
        <f>VLOOKUP(B207,'TK MYDTU'!$B$8:$Q$8047,15,0)</f>
        <v>#N/A</v>
      </c>
      <c r="J207" s="17" t="e">
        <f>VLOOKUP(B207,'TK MYDTU'!$B$8:$Q$8047,16,0)</f>
        <v>#N/A</v>
      </c>
      <c r="K207" s="17" t="e">
        <f t="shared" si="12"/>
        <v>#N/A</v>
      </c>
      <c r="L207" s="17"/>
      <c r="M207" s="18">
        <f t="shared" si="13"/>
        <v>0</v>
      </c>
      <c r="N207" s="19" t="str">
        <f t="shared" si="14"/>
        <v>Không</v>
      </c>
      <c r="O207" s="19" t="e">
        <f>VLOOKUP($A207,DSMYDTU!$A$2:$G$487,7,0)</f>
        <v>#N/A</v>
      </c>
      <c r="P207" s="20"/>
      <c r="Q207" s="53" t="e">
        <f t="shared" si="15"/>
        <v>#N/A</v>
      </c>
      <c r="R207" s="17" t="e">
        <f>VLOOKUP($B207,'TK MYDTU'!$B$8:$X$5049,18,0)</f>
        <v>#N/A</v>
      </c>
      <c r="T207" s="2"/>
      <c r="U207" s="19"/>
      <c r="V207" s="19"/>
    </row>
    <row r="208" spans="1:22" ht="13.8">
      <c r="A208" s="14">
        <v>202</v>
      </c>
      <c r="B208" s="15" t="e">
        <f>VLOOKUP($A208,DSMYDTU!$A$2:$E$487,2,0)</f>
        <v>#N/A</v>
      </c>
      <c r="C208" s="51" t="e">
        <f>VLOOKUP($A208,DSMYDTU!$A$2:$G$487,3,0)</f>
        <v>#N/A</v>
      </c>
      <c r="D208" s="52" t="e">
        <f>VLOOKUP($A208,DSMYDTU!$A$2:$G$487,4,0)</f>
        <v>#N/A</v>
      </c>
      <c r="E208" s="15" t="e">
        <f>VLOOKUP($A208,DSMYDTU!$A$2:$G$487,5,0)</f>
        <v>#N/A</v>
      </c>
      <c r="F208" s="16" t="e">
        <f>VLOOKUP($A208,DSMYDTU!$A$2:$G$487,6,0)</f>
        <v>#N/A</v>
      </c>
      <c r="G208" s="17" t="e">
        <f>VLOOKUP(B208,'TK MYDTU'!$B$8:$Q$8047,13,0)</f>
        <v>#N/A</v>
      </c>
      <c r="H208" s="17" t="e">
        <f>VLOOKUP(B208,'TK MYDTU'!$B$8:$Q$8047,14,0)</f>
        <v>#N/A</v>
      </c>
      <c r="I208" s="17" t="e">
        <f>VLOOKUP(B208,'TK MYDTU'!$B$8:$Q$8047,15,0)</f>
        <v>#N/A</v>
      </c>
      <c r="J208" s="17" t="e">
        <f>VLOOKUP(B208,'TK MYDTU'!$B$8:$Q$8047,16,0)</f>
        <v>#N/A</v>
      </c>
      <c r="K208" s="17" t="e">
        <f t="shared" si="12"/>
        <v>#N/A</v>
      </c>
      <c r="L208" s="17"/>
      <c r="M208" s="18">
        <f t="shared" si="13"/>
        <v>0</v>
      </c>
      <c r="N208" s="19" t="str">
        <f t="shared" si="14"/>
        <v>Không</v>
      </c>
      <c r="O208" s="19" t="e">
        <f>VLOOKUP($A208,DSMYDTU!$A$2:$G$487,7,0)</f>
        <v>#N/A</v>
      </c>
      <c r="P208" s="20"/>
      <c r="Q208" s="53" t="e">
        <f t="shared" si="15"/>
        <v>#N/A</v>
      </c>
      <c r="R208" s="17" t="e">
        <f>VLOOKUP($B208,'TK MYDTU'!$B$8:$X$5049,18,0)</f>
        <v>#N/A</v>
      </c>
      <c r="T208" s="2"/>
      <c r="U208" s="19"/>
      <c r="V208" s="19"/>
    </row>
    <row r="209" spans="1:22" ht="13.8">
      <c r="A209" s="14">
        <v>203</v>
      </c>
      <c r="B209" s="15" t="e">
        <f>VLOOKUP($A209,DSMYDTU!$A$2:$E$487,2,0)</f>
        <v>#N/A</v>
      </c>
      <c r="C209" s="51" t="e">
        <f>VLOOKUP($A209,DSMYDTU!$A$2:$G$487,3,0)</f>
        <v>#N/A</v>
      </c>
      <c r="D209" s="52" t="e">
        <f>VLOOKUP($A209,DSMYDTU!$A$2:$G$487,4,0)</f>
        <v>#N/A</v>
      </c>
      <c r="E209" s="15" t="e">
        <f>VLOOKUP($A209,DSMYDTU!$A$2:$G$487,5,0)</f>
        <v>#N/A</v>
      </c>
      <c r="F209" s="16" t="e">
        <f>VLOOKUP($A209,DSMYDTU!$A$2:$G$487,6,0)</f>
        <v>#N/A</v>
      </c>
      <c r="G209" s="17" t="e">
        <f>VLOOKUP(B209,'TK MYDTU'!$B$8:$Q$8047,13,0)</f>
        <v>#N/A</v>
      </c>
      <c r="H209" s="17" t="e">
        <f>VLOOKUP(B209,'TK MYDTU'!$B$8:$Q$8047,14,0)</f>
        <v>#N/A</v>
      </c>
      <c r="I209" s="17" t="e">
        <f>VLOOKUP(B209,'TK MYDTU'!$B$8:$Q$8047,15,0)</f>
        <v>#N/A</v>
      </c>
      <c r="J209" s="17" t="e">
        <f>VLOOKUP(B209,'TK MYDTU'!$B$8:$Q$8047,16,0)</f>
        <v>#N/A</v>
      </c>
      <c r="K209" s="17" t="e">
        <f t="shared" si="12"/>
        <v>#N/A</v>
      </c>
      <c r="L209" s="17"/>
      <c r="M209" s="18">
        <f t="shared" si="13"/>
        <v>0</v>
      </c>
      <c r="N209" s="19" t="str">
        <f t="shared" si="14"/>
        <v>Không</v>
      </c>
      <c r="O209" s="19" t="e">
        <f>VLOOKUP($A209,DSMYDTU!$A$2:$G$487,7,0)</f>
        <v>#N/A</v>
      </c>
      <c r="P209" s="20"/>
      <c r="Q209" s="53" t="e">
        <f t="shared" si="15"/>
        <v>#N/A</v>
      </c>
      <c r="R209" s="17" t="e">
        <f>VLOOKUP($B209,'TK MYDTU'!$B$8:$X$5049,18,0)</f>
        <v>#N/A</v>
      </c>
      <c r="T209" s="2"/>
      <c r="U209" s="19"/>
      <c r="V209" s="19"/>
    </row>
    <row r="210" spans="1:22" ht="13.8">
      <c r="A210" s="14">
        <v>204</v>
      </c>
      <c r="B210" s="15" t="e">
        <f>VLOOKUP($A210,DSMYDTU!$A$2:$E$487,2,0)</f>
        <v>#N/A</v>
      </c>
      <c r="C210" s="51" t="e">
        <f>VLOOKUP($A210,DSMYDTU!$A$2:$G$487,3,0)</f>
        <v>#N/A</v>
      </c>
      <c r="D210" s="52" t="e">
        <f>VLOOKUP($A210,DSMYDTU!$A$2:$G$487,4,0)</f>
        <v>#N/A</v>
      </c>
      <c r="E210" s="15" t="e">
        <f>VLOOKUP($A210,DSMYDTU!$A$2:$G$487,5,0)</f>
        <v>#N/A</v>
      </c>
      <c r="F210" s="16" t="e">
        <f>VLOOKUP($A210,DSMYDTU!$A$2:$G$487,6,0)</f>
        <v>#N/A</v>
      </c>
      <c r="G210" s="17" t="e">
        <f>VLOOKUP(B210,'TK MYDTU'!$B$8:$Q$8047,13,0)</f>
        <v>#N/A</v>
      </c>
      <c r="H210" s="17" t="e">
        <f>VLOOKUP(B210,'TK MYDTU'!$B$8:$Q$8047,14,0)</f>
        <v>#N/A</v>
      </c>
      <c r="I210" s="17" t="e">
        <f>VLOOKUP(B210,'TK MYDTU'!$B$8:$Q$8047,15,0)</f>
        <v>#N/A</v>
      </c>
      <c r="J210" s="17" t="e">
        <f>VLOOKUP(B210,'TK MYDTU'!$B$8:$Q$8047,16,0)</f>
        <v>#N/A</v>
      </c>
      <c r="K210" s="17" t="e">
        <f t="shared" si="12"/>
        <v>#N/A</v>
      </c>
      <c r="L210" s="17"/>
      <c r="M210" s="18">
        <f t="shared" si="13"/>
        <v>0</v>
      </c>
      <c r="N210" s="19" t="str">
        <f t="shared" si="14"/>
        <v>Không</v>
      </c>
      <c r="O210" s="19" t="e">
        <f>VLOOKUP($A210,DSMYDTU!$A$2:$G$487,7,0)</f>
        <v>#N/A</v>
      </c>
      <c r="P210" s="20"/>
      <c r="Q210" s="53" t="e">
        <f t="shared" si="15"/>
        <v>#N/A</v>
      </c>
      <c r="R210" s="17" t="e">
        <f>VLOOKUP($B210,'TK MYDTU'!$B$8:$X$5049,18,0)</f>
        <v>#N/A</v>
      </c>
      <c r="T210" s="2"/>
      <c r="U210" s="19"/>
      <c r="V210" s="19"/>
    </row>
    <row r="211" spans="1:22" ht="13.8">
      <c r="A211" s="14">
        <v>205</v>
      </c>
      <c r="B211" s="15" t="e">
        <f>VLOOKUP($A211,DSMYDTU!$A$2:$E$487,2,0)</f>
        <v>#N/A</v>
      </c>
      <c r="C211" s="51" t="e">
        <f>VLOOKUP($A211,DSMYDTU!$A$2:$G$487,3,0)</f>
        <v>#N/A</v>
      </c>
      <c r="D211" s="52" t="e">
        <f>VLOOKUP($A211,DSMYDTU!$A$2:$G$487,4,0)</f>
        <v>#N/A</v>
      </c>
      <c r="E211" s="15" t="e">
        <f>VLOOKUP($A211,DSMYDTU!$A$2:$G$487,5,0)</f>
        <v>#N/A</v>
      </c>
      <c r="F211" s="16" t="e">
        <f>VLOOKUP($A211,DSMYDTU!$A$2:$G$487,6,0)</f>
        <v>#N/A</v>
      </c>
      <c r="G211" s="17" t="e">
        <f>VLOOKUP(B211,'TK MYDTU'!$B$8:$Q$8047,13,0)</f>
        <v>#N/A</v>
      </c>
      <c r="H211" s="17" t="e">
        <f>VLOOKUP(B211,'TK MYDTU'!$B$8:$Q$8047,14,0)</f>
        <v>#N/A</v>
      </c>
      <c r="I211" s="17" t="e">
        <f>VLOOKUP(B211,'TK MYDTU'!$B$8:$Q$8047,15,0)</f>
        <v>#N/A</v>
      </c>
      <c r="J211" s="17" t="e">
        <f>VLOOKUP(B211,'TK MYDTU'!$B$8:$Q$8047,16,0)</f>
        <v>#N/A</v>
      </c>
      <c r="K211" s="17" t="e">
        <f t="shared" si="12"/>
        <v>#N/A</v>
      </c>
      <c r="L211" s="17"/>
      <c r="M211" s="18">
        <f t="shared" si="13"/>
        <v>0</v>
      </c>
      <c r="N211" s="19" t="str">
        <f t="shared" si="14"/>
        <v>Không</v>
      </c>
      <c r="O211" s="19" t="e">
        <f>VLOOKUP($A211,DSMYDTU!$A$2:$G$487,7,0)</f>
        <v>#N/A</v>
      </c>
      <c r="P211" s="20"/>
      <c r="Q211" s="53" t="e">
        <f t="shared" si="15"/>
        <v>#N/A</v>
      </c>
      <c r="R211" s="17" t="e">
        <f>VLOOKUP($B211,'TK MYDTU'!$B$8:$X$5049,18,0)</f>
        <v>#N/A</v>
      </c>
      <c r="T211" s="2"/>
      <c r="U211" s="19"/>
      <c r="V211" s="19"/>
    </row>
    <row r="212" spans="1:22" ht="13.8">
      <c r="A212" s="14">
        <v>206</v>
      </c>
      <c r="B212" s="15" t="e">
        <f>VLOOKUP($A212,DSMYDTU!$A$2:$E$487,2,0)</f>
        <v>#N/A</v>
      </c>
      <c r="C212" s="51" t="e">
        <f>VLOOKUP($A212,DSMYDTU!$A$2:$G$487,3,0)</f>
        <v>#N/A</v>
      </c>
      <c r="D212" s="52" t="e">
        <f>VLOOKUP($A212,DSMYDTU!$A$2:$G$487,4,0)</f>
        <v>#N/A</v>
      </c>
      <c r="E212" s="15" t="e">
        <f>VLOOKUP($A212,DSMYDTU!$A$2:$G$487,5,0)</f>
        <v>#N/A</v>
      </c>
      <c r="F212" s="16" t="e">
        <f>VLOOKUP($A212,DSMYDTU!$A$2:$G$487,6,0)</f>
        <v>#N/A</v>
      </c>
      <c r="G212" s="17" t="e">
        <f>VLOOKUP(B212,'TK MYDTU'!$B$8:$Q$8047,13,0)</f>
        <v>#N/A</v>
      </c>
      <c r="H212" s="17" t="e">
        <f>VLOOKUP(B212,'TK MYDTU'!$B$8:$Q$8047,14,0)</f>
        <v>#N/A</v>
      </c>
      <c r="I212" s="17" t="e">
        <f>VLOOKUP(B212,'TK MYDTU'!$B$8:$Q$8047,15,0)</f>
        <v>#N/A</v>
      </c>
      <c r="J212" s="17" t="e">
        <f>VLOOKUP(B212,'TK MYDTU'!$B$8:$Q$8047,16,0)</f>
        <v>#N/A</v>
      </c>
      <c r="K212" s="17" t="e">
        <f t="shared" si="12"/>
        <v>#N/A</v>
      </c>
      <c r="L212" s="17"/>
      <c r="M212" s="18">
        <f t="shared" si="13"/>
        <v>0</v>
      </c>
      <c r="N212" s="19" t="str">
        <f t="shared" si="14"/>
        <v>Không</v>
      </c>
      <c r="O212" s="19" t="e">
        <f>VLOOKUP($A212,DSMYDTU!$A$2:$G$487,7,0)</f>
        <v>#N/A</v>
      </c>
      <c r="P212" s="20"/>
      <c r="Q212" s="53" t="e">
        <f t="shared" si="15"/>
        <v>#N/A</v>
      </c>
      <c r="R212" s="17" t="e">
        <f>VLOOKUP($B212,'TK MYDTU'!$B$8:$X$5049,18,0)</f>
        <v>#N/A</v>
      </c>
      <c r="T212" s="2"/>
      <c r="U212" s="19"/>
      <c r="V212" s="19"/>
    </row>
    <row r="213" spans="1:22" ht="13.8">
      <c r="A213" s="14">
        <v>207</v>
      </c>
      <c r="B213" s="15" t="e">
        <f>VLOOKUP($A213,DSMYDTU!$A$2:$E$487,2,0)</f>
        <v>#N/A</v>
      </c>
      <c r="C213" s="51" t="e">
        <f>VLOOKUP($A213,DSMYDTU!$A$2:$G$487,3,0)</f>
        <v>#N/A</v>
      </c>
      <c r="D213" s="52" t="e">
        <f>VLOOKUP($A213,DSMYDTU!$A$2:$G$487,4,0)</f>
        <v>#N/A</v>
      </c>
      <c r="E213" s="15" t="e">
        <f>VLOOKUP($A213,DSMYDTU!$A$2:$G$487,5,0)</f>
        <v>#N/A</v>
      </c>
      <c r="F213" s="16" t="e">
        <f>VLOOKUP($A213,DSMYDTU!$A$2:$G$487,6,0)</f>
        <v>#N/A</v>
      </c>
      <c r="G213" s="17" t="e">
        <f>VLOOKUP(B213,'TK MYDTU'!$B$8:$Q$8047,13,0)</f>
        <v>#N/A</v>
      </c>
      <c r="H213" s="17" t="e">
        <f>VLOOKUP(B213,'TK MYDTU'!$B$8:$Q$8047,14,0)</f>
        <v>#N/A</v>
      </c>
      <c r="I213" s="17" t="e">
        <f>VLOOKUP(B213,'TK MYDTU'!$B$8:$Q$8047,15,0)</f>
        <v>#N/A</v>
      </c>
      <c r="J213" s="17" t="e">
        <f>VLOOKUP(B213,'TK MYDTU'!$B$8:$Q$8047,16,0)</f>
        <v>#N/A</v>
      </c>
      <c r="K213" s="17" t="e">
        <f t="shared" si="12"/>
        <v>#N/A</v>
      </c>
      <c r="L213" s="17"/>
      <c r="M213" s="18">
        <f t="shared" si="13"/>
        <v>0</v>
      </c>
      <c r="N213" s="19" t="str">
        <f t="shared" si="14"/>
        <v>Không</v>
      </c>
      <c r="O213" s="19" t="e">
        <f>VLOOKUP($A213,DSMYDTU!$A$2:$G$487,7,0)</f>
        <v>#N/A</v>
      </c>
      <c r="P213" s="20"/>
      <c r="Q213" s="53" t="e">
        <f t="shared" si="15"/>
        <v>#N/A</v>
      </c>
      <c r="R213" s="17" t="e">
        <f>VLOOKUP($B213,'TK MYDTU'!$B$8:$X$5049,18,0)</f>
        <v>#N/A</v>
      </c>
      <c r="T213" s="2"/>
      <c r="U213" s="19"/>
      <c r="V213" s="19"/>
    </row>
    <row r="214" spans="1:22" ht="13.8">
      <c r="A214" s="14">
        <v>208</v>
      </c>
      <c r="B214" s="15" t="e">
        <f>VLOOKUP($A214,DSMYDTU!$A$2:$E$487,2,0)</f>
        <v>#N/A</v>
      </c>
      <c r="C214" s="51" t="e">
        <f>VLOOKUP($A214,DSMYDTU!$A$2:$G$487,3,0)</f>
        <v>#N/A</v>
      </c>
      <c r="D214" s="52" t="e">
        <f>VLOOKUP($A214,DSMYDTU!$A$2:$G$487,4,0)</f>
        <v>#N/A</v>
      </c>
      <c r="E214" s="15" t="e">
        <f>VLOOKUP($A214,DSMYDTU!$A$2:$G$487,5,0)</f>
        <v>#N/A</v>
      </c>
      <c r="F214" s="16" t="e">
        <f>VLOOKUP($A214,DSMYDTU!$A$2:$G$487,6,0)</f>
        <v>#N/A</v>
      </c>
      <c r="G214" s="17" t="e">
        <f>VLOOKUP(B214,'TK MYDTU'!$B$8:$Q$8047,13,0)</f>
        <v>#N/A</v>
      </c>
      <c r="H214" s="17" t="e">
        <f>VLOOKUP(B214,'TK MYDTU'!$B$8:$Q$8047,14,0)</f>
        <v>#N/A</v>
      </c>
      <c r="I214" s="17" t="e">
        <f>VLOOKUP(B214,'TK MYDTU'!$B$8:$Q$8047,15,0)</f>
        <v>#N/A</v>
      </c>
      <c r="J214" s="17" t="e">
        <f>VLOOKUP(B214,'TK MYDTU'!$B$8:$Q$8047,16,0)</f>
        <v>#N/A</v>
      </c>
      <c r="K214" s="17" t="e">
        <f t="shared" si="12"/>
        <v>#N/A</v>
      </c>
      <c r="L214" s="17"/>
      <c r="M214" s="18">
        <f t="shared" si="13"/>
        <v>0</v>
      </c>
      <c r="N214" s="19" t="str">
        <f t="shared" si="14"/>
        <v>Không</v>
      </c>
      <c r="O214" s="19" t="e">
        <f>VLOOKUP($A214,DSMYDTU!$A$2:$G$487,7,0)</f>
        <v>#N/A</v>
      </c>
      <c r="P214" s="20"/>
      <c r="Q214" s="53" t="e">
        <f t="shared" si="15"/>
        <v>#N/A</v>
      </c>
      <c r="R214" s="17" t="e">
        <f>VLOOKUP($B214,'TK MYDTU'!$B$8:$X$5049,18,0)</f>
        <v>#N/A</v>
      </c>
      <c r="T214" s="2"/>
      <c r="U214" s="19"/>
      <c r="V214" s="19"/>
    </row>
    <row r="215" spans="1:22" ht="13.8">
      <c r="A215" s="14">
        <v>209</v>
      </c>
      <c r="B215" s="15" t="e">
        <f>VLOOKUP($A215,DSMYDTU!$A$2:$E$487,2,0)</f>
        <v>#N/A</v>
      </c>
      <c r="C215" s="51" t="e">
        <f>VLOOKUP($A215,DSMYDTU!$A$2:$G$487,3,0)</f>
        <v>#N/A</v>
      </c>
      <c r="D215" s="52" t="e">
        <f>VLOOKUP($A215,DSMYDTU!$A$2:$G$487,4,0)</f>
        <v>#N/A</v>
      </c>
      <c r="E215" s="15" t="e">
        <f>VLOOKUP($A215,DSMYDTU!$A$2:$G$487,5,0)</f>
        <v>#N/A</v>
      </c>
      <c r="F215" s="16" t="e">
        <f>VLOOKUP($A215,DSMYDTU!$A$2:$G$487,6,0)</f>
        <v>#N/A</v>
      </c>
      <c r="G215" s="17" t="e">
        <f>VLOOKUP(B215,'TK MYDTU'!$B$8:$Q$8047,13,0)</f>
        <v>#N/A</v>
      </c>
      <c r="H215" s="17" t="e">
        <f>VLOOKUP(B215,'TK MYDTU'!$B$8:$Q$8047,14,0)</f>
        <v>#N/A</v>
      </c>
      <c r="I215" s="17" t="e">
        <f>VLOOKUP(B215,'TK MYDTU'!$B$8:$Q$8047,15,0)</f>
        <v>#N/A</v>
      </c>
      <c r="J215" s="17" t="e">
        <f>VLOOKUP(B215,'TK MYDTU'!$B$8:$Q$8047,16,0)</f>
        <v>#N/A</v>
      </c>
      <c r="K215" s="17" t="e">
        <f t="shared" si="12"/>
        <v>#N/A</v>
      </c>
      <c r="L215" s="17"/>
      <c r="M215" s="18">
        <f t="shared" si="13"/>
        <v>0</v>
      </c>
      <c r="N215" s="19" t="str">
        <f t="shared" si="14"/>
        <v>Không</v>
      </c>
      <c r="O215" s="19" t="e">
        <f>VLOOKUP($A215,DSMYDTU!$A$2:$G$487,7,0)</f>
        <v>#N/A</v>
      </c>
      <c r="P215" s="20"/>
      <c r="Q215" s="53" t="e">
        <f t="shared" si="15"/>
        <v>#N/A</v>
      </c>
      <c r="R215" s="17" t="e">
        <f>VLOOKUP($B215,'TK MYDTU'!$B$8:$X$5049,18,0)</f>
        <v>#N/A</v>
      </c>
      <c r="T215" s="2"/>
      <c r="U215" s="19"/>
      <c r="V215" s="19"/>
    </row>
    <row r="216" spans="1:22" ht="13.8">
      <c r="A216" s="14">
        <v>210</v>
      </c>
      <c r="B216" s="15" t="e">
        <f>VLOOKUP($A216,DSMYDTU!$A$2:$E$487,2,0)</f>
        <v>#N/A</v>
      </c>
      <c r="C216" s="51" t="e">
        <f>VLOOKUP($A216,DSMYDTU!$A$2:$G$487,3,0)</f>
        <v>#N/A</v>
      </c>
      <c r="D216" s="52" t="e">
        <f>VLOOKUP($A216,DSMYDTU!$A$2:$G$487,4,0)</f>
        <v>#N/A</v>
      </c>
      <c r="E216" s="15" t="e">
        <f>VLOOKUP($A216,DSMYDTU!$A$2:$G$487,5,0)</f>
        <v>#N/A</v>
      </c>
      <c r="F216" s="16" t="e">
        <f>VLOOKUP($A216,DSMYDTU!$A$2:$G$487,6,0)</f>
        <v>#N/A</v>
      </c>
      <c r="G216" s="17" t="e">
        <f>VLOOKUP(B216,'TK MYDTU'!$B$8:$Q$8047,13,0)</f>
        <v>#N/A</v>
      </c>
      <c r="H216" s="17" t="e">
        <f>VLOOKUP(B216,'TK MYDTU'!$B$8:$Q$8047,14,0)</f>
        <v>#N/A</v>
      </c>
      <c r="I216" s="17" t="e">
        <f>VLOOKUP(B216,'TK MYDTU'!$B$8:$Q$8047,15,0)</f>
        <v>#N/A</v>
      </c>
      <c r="J216" s="17" t="e">
        <f>VLOOKUP(B216,'TK MYDTU'!$B$8:$Q$8047,16,0)</f>
        <v>#N/A</v>
      </c>
      <c r="K216" s="17" t="e">
        <f t="shared" si="12"/>
        <v>#N/A</v>
      </c>
      <c r="L216" s="17"/>
      <c r="M216" s="18">
        <f t="shared" si="13"/>
        <v>0</v>
      </c>
      <c r="N216" s="19" t="str">
        <f t="shared" si="14"/>
        <v>Không</v>
      </c>
      <c r="O216" s="19" t="e">
        <f>VLOOKUP($A216,DSMYDTU!$A$2:$G$487,7,0)</f>
        <v>#N/A</v>
      </c>
      <c r="P216" s="20"/>
      <c r="Q216" s="53" t="e">
        <f t="shared" si="15"/>
        <v>#N/A</v>
      </c>
      <c r="R216" s="17" t="e">
        <f>VLOOKUP($B216,'TK MYDTU'!$B$8:$X$5049,18,0)</f>
        <v>#N/A</v>
      </c>
      <c r="T216" s="2"/>
      <c r="U216" s="19"/>
      <c r="V216" s="19"/>
    </row>
    <row r="217" spans="1:22" ht="13.8">
      <c r="A217" s="14">
        <v>211</v>
      </c>
      <c r="B217" s="15" t="e">
        <f>VLOOKUP($A217,DSMYDTU!$A$2:$E$487,2,0)</f>
        <v>#N/A</v>
      </c>
      <c r="C217" s="51" t="e">
        <f>VLOOKUP($A217,DSMYDTU!$A$2:$G$487,3,0)</f>
        <v>#N/A</v>
      </c>
      <c r="D217" s="52" t="e">
        <f>VLOOKUP($A217,DSMYDTU!$A$2:$G$487,4,0)</f>
        <v>#N/A</v>
      </c>
      <c r="E217" s="15" t="e">
        <f>VLOOKUP($A217,DSMYDTU!$A$2:$G$487,5,0)</f>
        <v>#N/A</v>
      </c>
      <c r="F217" s="16" t="e">
        <f>VLOOKUP($A217,DSMYDTU!$A$2:$G$487,6,0)</f>
        <v>#N/A</v>
      </c>
      <c r="G217" s="17" t="e">
        <f>VLOOKUP(B217,'TK MYDTU'!$B$8:$Q$8047,13,0)</f>
        <v>#N/A</v>
      </c>
      <c r="H217" s="17" t="e">
        <f>VLOOKUP(B217,'TK MYDTU'!$B$8:$Q$8047,14,0)</f>
        <v>#N/A</v>
      </c>
      <c r="I217" s="17" t="e">
        <f>VLOOKUP(B217,'TK MYDTU'!$B$8:$Q$8047,15,0)</f>
        <v>#N/A</v>
      </c>
      <c r="J217" s="17" t="e">
        <f>VLOOKUP(B217,'TK MYDTU'!$B$8:$Q$8047,16,0)</f>
        <v>#N/A</v>
      </c>
      <c r="K217" s="17" t="e">
        <f t="shared" si="12"/>
        <v>#N/A</v>
      </c>
      <c r="L217" s="17"/>
      <c r="M217" s="18">
        <f t="shared" si="13"/>
        <v>0</v>
      </c>
      <c r="N217" s="19" t="str">
        <f t="shared" si="14"/>
        <v>Không</v>
      </c>
      <c r="O217" s="19" t="e">
        <f>VLOOKUP($A217,DSMYDTU!$A$2:$G$487,7,0)</f>
        <v>#N/A</v>
      </c>
      <c r="P217" s="20"/>
      <c r="Q217" s="53" t="e">
        <f t="shared" si="15"/>
        <v>#N/A</v>
      </c>
      <c r="R217" s="17" t="e">
        <f>VLOOKUP($B217,'TK MYDTU'!$B$8:$X$5049,18,0)</f>
        <v>#N/A</v>
      </c>
      <c r="T217" s="2"/>
      <c r="U217" s="19"/>
      <c r="V217" s="19"/>
    </row>
    <row r="218" spans="1:22" ht="13.8">
      <c r="A218" s="14">
        <v>212</v>
      </c>
      <c r="B218" s="15" t="e">
        <f>VLOOKUP($A218,DSMYDTU!$A$2:$E$487,2,0)</f>
        <v>#N/A</v>
      </c>
      <c r="C218" s="51" t="e">
        <f>VLOOKUP($A218,DSMYDTU!$A$2:$G$487,3,0)</f>
        <v>#N/A</v>
      </c>
      <c r="D218" s="52" t="e">
        <f>VLOOKUP($A218,DSMYDTU!$A$2:$G$487,4,0)</f>
        <v>#N/A</v>
      </c>
      <c r="E218" s="15" t="e">
        <f>VLOOKUP($A218,DSMYDTU!$A$2:$G$487,5,0)</f>
        <v>#N/A</v>
      </c>
      <c r="F218" s="16" t="e">
        <f>VLOOKUP($A218,DSMYDTU!$A$2:$G$487,6,0)</f>
        <v>#N/A</v>
      </c>
      <c r="G218" s="17" t="e">
        <f>VLOOKUP(B218,'TK MYDTU'!$B$8:$Q$8047,13,0)</f>
        <v>#N/A</v>
      </c>
      <c r="H218" s="17" t="e">
        <f>VLOOKUP(B218,'TK MYDTU'!$B$8:$Q$8047,14,0)</f>
        <v>#N/A</v>
      </c>
      <c r="I218" s="17" t="e">
        <f>VLOOKUP(B218,'TK MYDTU'!$B$8:$Q$8047,15,0)</f>
        <v>#N/A</v>
      </c>
      <c r="J218" s="17" t="e">
        <f>VLOOKUP(B218,'TK MYDTU'!$B$8:$Q$8047,16,0)</f>
        <v>#N/A</v>
      </c>
      <c r="K218" s="17" t="e">
        <f t="shared" si="12"/>
        <v>#N/A</v>
      </c>
      <c r="L218" s="17"/>
      <c r="M218" s="18">
        <f t="shared" si="13"/>
        <v>0</v>
      </c>
      <c r="N218" s="19" t="str">
        <f t="shared" si="14"/>
        <v>Không</v>
      </c>
      <c r="O218" s="19" t="e">
        <f>VLOOKUP($A218,DSMYDTU!$A$2:$G$487,7,0)</f>
        <v>#N/A</v>
      </c>
      <c r="P218" s="20"/>
      <c r="Q218" s="53" t="e">
        <f t="shared" si="15"/>
        <v>#N/A</v>
      </c>
      <c r="R218" s="17" t="e">
        <f>VLOOKUP($B218,'TK MYDTU'!$B$8:$X$5049,18,0)</f>
        <v>#N/A</v>
      </c>
      <c r="T218" s="2"/>
      <c r="U218" s="19"/>
      <c r="V218" s="19"/>
    </row>
    <row r="219" spans="1:22" ht="13.8">
      <c r="A219" s="14">
        <v>213</v>
      </c>
      <c r="B219" s="15" t="e">
        <f>VLOOKUP($A219,DSMYDTU!$A$2:$E$487,2,0)</f>
        <v>#N/A</v>
      </c>
      <c r="C219" s="51" t="e">
        <f>VLOOKUP($A219,DSMYDTU!$A$2:$G$487,3,0)</f>
        <v>#N/A</v>
      </c>
      <c r="D219" s="52" t="e">
        <f>VLOOKUP($A219,DSMYDTU!$A$2:$G$487,4,0)</f>
        <v>#N/A</v>
      </c>
      <c r="E219" s="15" t="e">
        <f>VLOOKUP($A219,DSMYDTU!$A$2:$G$487,5,0)</f>
        <v>#N/A</v>
      </c>
      <c r="F219" s="16" t="e">
        <f>VLOOKUP($A219,DSMYDTU!$A$2:$G$487,6,0)</f>
        <v>#N/A</v>
      </c>
      <c r="G219" s="17" t="e">
        <f>VLOOKUP(B219,'TK MYDTU'!$B$8:$Q$8047,13,0)</f>
        <v>#N/A</v>
      </c>
      <c r="H219" s="17" t="e">
        <f>VLOOKUP(B219,'TK MYDTU'!$B$8:$Q$8047,14,0)</f>
        <v>#N/A</v>
      </c>
      <c r="I219" s="17" t="e">
        <f>VLOOKUP(B219,'TK MYDTU'!$B$8:$Q$8047,15,0)</f>
        <v>#N/A</v>
      </c>
      <c r="J219" s="17" t="e">
        <f>VLOOKUP(B219,'TK MYDTU'!$B$8:$Q$8047,16,0)</f>
        <v>#N/A</v>
      </c>
      <c r="K219" s="17" t="e">
        <f t="shared" si="12"/>
        <v>#N/A</v>
      </c>
      <c r="L219" s="17"/>
      <c r="M219" s="18">
        <f t="shared" si="13"/>
        <v>0</v>
      </c>
      <c r="N219" s="19" t="str">
        <f t="shared" si="14"/>
        <v>Không</v>
      </c>
      <c r="O219" s="19" t="e">
        <f>VLOOKUP($A219,DSMYDTU!$A$2:$G$487,7,0)</f>
        <v>#N/A</v>
      </c>
      <c r="P219" s="20"/>
      <c r="Q219" s="53" t="e">
        <f t="shared" si="15"/>
        <v>#N/A</v>
      </c>
      <c r="R219" s="17" t="e">
        <f>VLOOKUP($B219,'TK MYDTU'!$B$8:$X$5049,18,0)</f>
        <v>#N/A</v>
      </c>
      <c r="T219" s="2"/>
      <c r="U219" s="19"/>
      <c r="V219" s="19"/>
    </row>
    <row r="220" spans="1:22" ht="13.8">
      <c r="A220" s="14">
        <v>214</v>
      </c>
      <c r="B220" s="15" t="e">
        <f>VLOOKUP($A220,DSMYDTU!$A$2:$E$487,2,0)</f>
        <v>#N/A</v>
      </c>
      <c r="C220" s="51" t="e">
        <f>VLOOKUP($A220,DSMYDTU!$A$2:$G$487,3,0)</f>
        <v>#N/A</v>
      </c>
      <c r="D220" s="52" t="e">
        <f>VLOOKUP($A220,DSMYDTU!$A$2:$G$487,4,0)</f>
        <v>#N/A</v>
      </c>
      <c r="E220" s="15" t="e">
        <f>VLOOKUP($A220,DSMYDTU!$A$2:$G$487,5,0)</f>
        <v>#N/A</v>
      </c>
      <c r="F220" s="16" t="e">
        <f>VLOOKUP($A220,DSMYDTU!$A$2:$G$487,6,0)</f>
        <v>#N/A</v>
      </c>
      <c r="G220" s="17" t="e">
        <f>VLOOKUP(B220,'TK MYDTU'!$B$8:$Q$8047,13,0)</f>
        <v>#N/A</v>
      </c>
      <c r="H220" s="17" t="e">
        <f>VLOOKUP(B220,'TK MYDTU'!$B$8:$Q$8047,14,0)</f>
        <v>#N/A</v>
      </c>
      <c r="I220" s="17" t="e">
        <f>VLOOKUP(B220,'TK MYDTU'!$B$8:$Q$8047,15,0)</f>
        <v>#N/A</v>
      </c>
      <c r="J220" s="17" t="e">
        <f>VLOOKUP(B220,'TK MYDTU'!$B$8:$Q$8047,16,0)</f>
        <v>#N/A</v>
      </c>
      <c r="K220" s="17" t="e">
        <f t="shared" si="12"/>
        <v>#N/A</v>
      </c>
      <c r="L220" s="17"/>
      <c r="M220" s="18">
        <f t="shared" si="13"/>
        <v>0</v>
      </c>
      <c r="N220" s="19" t="str">
        <f t="shared" si="14"/>
        <v>Không</v>
      </c>
      <c r="O220" s="19" t="e">
        <f>VLOOKUP($A220,DSMYDTU!$A$2:$G$487,7,0)</f>
        <v>#N/A</v>
      </c>
      <c r="P220" s="20"/>
      <c r="Q220" s="53" t="e">
        <f t="shared" si="15"/>
        <v>#N/A</v>
      </c>
      <c r="R220" s="17" t="e">
        <f>VLOOKUP($B220,'TK MYDTU'!$B$8:$X$5049,18,0)</f>
        <v>#N/A</v>
      </c>
      <c r="T220" s="2"/>
      <c r="U220" s="19"/>
      <c r="V220" s="19"/>
    </row>
    <row r="221" spans="1:22" ht="13.8">
      <c r="A221" s="14">
        <v>215</v>
      </c>
      <c r="B221" s="15" t="e">
        <f>VLOOKUP($A221,DSMYDTU!$A$2:$E$487,2,0)</f>
        <v>#N/A</v>
      </c>
      <c r="C221" s="51" t="e">
        <f>VLOOKUP($A221,DSMYDTU!$A$2:$G$487,3,0)</f>
        <v>#N/A</v>
      </c>
      <c r="D221" s="52" t="e">
        <f>VLOOKUP($A221,DSMYDTU!$A$2:$G$487,4,0)</f>
        <v>#N/A</v>
      </c>
      <c r="E221" s="15" t="e">
        <f>VLOOKUP($A221,DSMYDTU!$A$2:$G$487,5,0)</f>
        <v>#N/A</v>
      </c>
      <c r="F221" s="16" t="e">
        <f>VLOOKUP($A221,DSMYDTU!$A$2:$G$487,6,0)</f>
        <v>#N/A</v>
      </c>
      <c r="G221" s="17" t="e">
        <f>VLOOKUP(B221,'TK MYDTU'!$B$8:$Q$8047,13,0)</f>
        <v>#N/A</v>
      </c>
      <c r="H221" s="17" t="e">
        <f>VLOOKUP(B221,'TK MYDTU'!$B$8:$Q$8047,14,0)</f>
        <v>#N/A</v>
      </c>
      <c r="I221" s="17" t="e">
        <f>VLOOKUP(B221,'TK MYDTU'!$B$8:$Q$8047,15,0)</f>
        <v>#N/A</v>
      </c>
      <c r="J221" s="17" t="e">
        <f>VLOOKUP(B221,'TK MYDTU'!$B$8:$Q$8047,16,0)</f>
        <v>#N/A</v>
      </c>
      <c r="K221" s="17" t="e">
        <f t="shared" si="12"/>
        <v>#N/A</v>
      </c>
      <c r="L221" s="17"/>
      <c r="M221" s="18">
        <f t="shared" si="13"/>
        <v>0</v>
      </c>
      <c r="N221" s="19" t="str">
        <f t="shared" si="14"/>
        <v>Không</v>
      </c>
      <c r="O221" s="19" t="e">
        <f>VLOOKUP($A221,DSMYDTU!$A$2:$G$487,7,0)</f>
        <v>#N/A</v>
      </c>
      <c r="P221" s="20"/>
      <c r="Q221" s="53" t="e">
        <f t="shared" si="15"/>
        <v>#N/A</v>
      </c>
      <c r="R221" s="17" t="e">
        <f>VLOOKUP($B221,'TK MYDTU'!$B$8:$X$5049,18,0)</f>
        <v>#N/A</v>
      </c>
      <c r="T221" s="2"/>
      <c r="U221" s="19"/>
      <c r="V221" s="19"/>
    </row>
    <row r="222" spans="1:22" ht="13.8">
      <c r="A222" s="14">
        <v>216</v>
      </c>
      <c r="B222" s="15" t="e">
        <f>VLOOKUP($A222,DSMYDTU!$A$2:$E$487,2,0)</f>
        <v>#N/A</v>
      </c>
      <c r="C222" s="51" t="e">
        <f>VLOOKUP($A222,DSMYDTU!$A$2:$G$487,3,0)</f>
        <v>#N/A</v>
      </c>
      <c r="D222" s="52" t="e">
        <f>VLOOKUP($A222,DSMYDTU!$A$2:$G$487,4,0)</f>
        <v>#N/A</v>
      </c>
      <c r="E222" s="15" t="e">
        <f>VLOOKUP($A222,DSMYDTU!$A$2:$G$487,5,0)</f>
        <v>#N/A</v>
      </c>
      <c r="F222" s="16" t="e">
        <f>VLOOKUP($A222,DSMYDTU!$A$2:$G$487,6,0)</f>
        <v>#N/A</v>
      </c>
      <c r="G222" s="17" t="e">
        <f>VLOOKUP(B222,'TK MYDTU'!$B$8:$Q$8047,13,0)</f>
        <v>#N/A</v>
      </c>
      <c r="H222" s="17" t="e">
        <f>VLOOKUP(B222,'TK MYDTU'!$B$8:$Q$8047,14,0)</f>
        <v>#N/A</v>
      </c>
      <c r="I222" s="17" t="e">
        <f>VLOOKUP(B222,'TK MYDTU'!$B$8:$Q$8047,15,0)</f>
        <v>#N/A</v>
      </c>
      <c r="J222" s="17" t="e">
        <f>VLOOKUP(B222,'TK MYDTU'!$B$8:$Q$8047,16,0)</f>
        <v>#N/A</v>
      </c>
      <c r="K222" s="17" t="e">
        <f t="shared" si="12"/>
        <v>#N/A</v>
      </c>
      <c r="L222" s="17"/>
      <c r="M222" s="18">
        <f t="shared" si="13"/>
        <v>0</v>
      </c>
      <c r="N222" s="19" t="str">
        <f t="shared" si="14"/>
        <v>Không</v>
      </c>
      <c r="O222" s="19" t="e">
        <f>VLOOKUP($A222,DSMYDTU!$A$2:$G$487,7,0)</f>
        <v>#N/A</v>
      </c>
      <c r="P222" s="20"/>
      <c r="Q222" s="53" t="e">
        <f t="shared" si="15"/>
        <v>#N/A</v>
      </c>
      <c r="R222" s="17" t="e">
        <f>VLOOKUP($B222,'TK MYDTU'!$B$8:$X$5049,18,0)</f>
        <v>#N/A</v>
      </c>
      <c r="T222" s="2"/>
      <c r="U222" s="19"/>
      <c r="V222" s="19"/>
    </row>
    <row r="223" spans="1:22" ht="13.8">
      <c r="A223" s="14">
        <v>217</v>
      </c>
      <c r="B223" s="15" t="e">
        <f>VLOOKUP($A223,DSMYDTU!$A$2:$E$487,2,0)</f>
        <v>#N/A</v>
      </c>
      <c r="C223" s="51" t="e">
        <f>VLOOKUP($A223,DSMYDTU!$A$2:$G$487,3,0)</f>
        <v>#N/A</v>
      </c>
      <c r="D223" s="52" t="e">
        <f>VLOOKUP($A223,DSMYDTU!$A$2:$G$487,4,0)</f>
        <v>#N/A</v>
      </c>
      <c r="E223" s="15" t="e">
        <f>VLOOKUP($A223,DSMYDTU!$A$2:$G$487,5,0)</f>
        <v>#N/A</v>
      </c>
      <c r="F223" s="16" t="e">
        <f>VLOOKUP($A223,DSMYDTU!$A$2:$G$487,6,0)</f>
        <v>#N/A</v>
      </c>
      <c r="G223" s="17" t="e">
        <f>VLOOKUP(B223,'TK MYDTU'!$B$8:$Q$8047,13,0)</f>
        <v>#N/A</v>
      </c>
      <c r="H223" s="17" t="e">
        <f>VLOOKUP(B223,'TK MYDTU'!$B$8:$Q$8047,14,0)</f>
        <v>#N/A</v>
      </c>
      <c r="I223" s="17" t="e">
        <f>VLOOKUP(B223,'TK MYDTU'!$B$8:$Q$8047,15,0)</f>
        <v>#N/A</v>
      </c>
      <c r="J223" s="17" t="e">
        <f>VLOOKUP(B223,'TK MYDTU'!$B$8:$Q$8047,16,0)</f>
        <v>#N/A</v>
      </c>
      <c r="K223" s="17" t="e">
        <f t="shared" si="12"/>
        <v>#N/A</v>
      </c>
      <c r="L223" s="17"/>
      <c r="M223" s="18">
        <f t="shared" si="13"/>
        <v>0</v>
      </c>
      <c r="N223" s="19" t="str">
        <f t="shared" si="14"/>
        <v>Không</v>
      </c>
      <c r="O223" s="19" t="e">
        <f>VLOOKUP($A223,DSMYDTU!$A$2:$G$487,7,0)</f>
        <v>#N/A</v>
      </c>
      <c r="P223" s="20"/>
      <c r="Q223" s="53" t="e">
        <f t="shared" si="15"/>
        <v>#N/A</v>
      </c>
      <c r="R223" s="17" t="e">
        <f>VLOOKUP($B223,'TK MYDTU'!$B$8:$X$5049,18,0)</f>
        <v>#N/A</v>
      </c>
      <c r="T223" s="2"/>
      <c r="U223" s="19"/>
      <c r="V223" s="19"/>
    </row>
    <row r="224" spans="1:22" ht="13.8">
      <c r="A224" s="14">
        <v>218</v>
      </c>
      <c r="B224" s="15" t="e">
        <f>VLOOKUP($A224,DSMYDTU!$A$2:$E$487,2,0)</f>
        <v>#N/A</v>
      </c>
      <c r="C224" s="51" t="e">
        <f>VLOOKUP($A224,DSMYDTU!$A$2:$G$487,3,0)</f>
        <v>#N/A</v>
      </c>
      <c r="D224" s="52" t="e">
        <f>VLOOKUP($A224,DSMYDTU!$A$2:$G$487,4,0)</f>
        <v>#N/A</v>
      </c>
      <c r="E224" s="15" t="e">
        <f>VLOOKUP($A224,DSMYDTU!$A$2:$G$487,5,0)</f>
        <v>#N/A</v>
      </c>
      <c r="F224" s="16" t="e">
        <f>VLOOKUP($A224,DSMYDTU!$A$2:$G$487,6,0)</f>
        <v>#N/A</v>
      </c>
      <c r="G224" s="17" t="e">
        <f>VLOOKUP(B224,'TK MYDTU'!$B$8:$Q$8047,13,0)</f>
        <v>#N/A</v>
      </c>
      <c r="H224" s="17" t="e">
        <f>VLOOKUP(B224,'TK MYDTU'!$B$8:$Q$8047,14,0)</f>
        <v>#N/A</v>
      </c>
      <c r="I224" s="17" t="e">
        <f>VLOOKUP(B224,'TK MYDTU'!$B$8:$Q$8047,15,0)</f>
        <v>#N/A</v>
      </c>
      <c r="J224" s="17" t="e">
        <f>VLOOKUP(B224,'TK MYDTU'!$B$8:$Q$8047,16,0)</f>
        <v>#N/A</v>
      </c>
      <c r="K224" s="17" t="e">
        <f t="shared" si="12"/>
        <v>#N/A</v>
      </c>
      <c r="L224" s="17"/>
      <c r="M224" s="18">
        <f t="shared" si="13"/>
        <v>0</v>
      </c>
      <c r="N224" s="19" t="str">
        <f t="shared" si="14"/>
        <v>Không</v>
      </c>
      <c r="O224" s="19" t="e">
        <f>VLOOKUP($A224,DSMYDTU!$A$2:$G$487,7,0)</f>
        <v>#N/A</v>
      </c>
      <c r="P224" s="20"/>
      <c r="Q224" s="53" t="e">
        <f t="shared" si="15"/>
        <v>#N/A</v>
      </c>
      <c r="R224" s="17" t="e">
        <f>VLOOKUP($B224,'TK MYDTU'!$B$8:$X$5049,18,0)</f>
        <v>#N/A</v>
      </c>
      <c r="T224" s="2"/>
      <c r="U224" s="19"/>
      <c r="V224" s="19"/>
    </row>
    <row r="225" spans="1:22" ht="13.8">
      <c r="A225" s="14">
        <v>219</v>
      </c>
      <c r="B225" s="15" t="e">
        <f>VLOOKUP($A225,DSMYDTU!$A$2:$E$487,2,0)</f>
        <v>#N/A</v>
      </c>
      <c r="C225" s="51" t="e">
        <f>VLOOKUP($A225,DSMYDTU!$A$2:$G$487,3,0)</f>
        <v>#N/A</v>
      </c>
      <c r="D225" s="52" t="e">
        <f>VLOOKUP($A225,DSMYDTU!$A$2:$G$487,4,0)</f>
        <v>#N/A</v>
      </c>
      <c r="E225" s="15" t="e">
        <f>VLOOKUP($A225,DSMYDTU!$A$2:$G$487,5,0)</f>
        <v>#N/A</v>
      </c>
      <c r="F225" s="16" t="e">
        <f>VLOOKUP($A225,DSMYDTU!$A$2:$G$487,6,0)</f>
        <v>#N/A</v>
      </c>
      <c r="G225" s="17" t="e">
        <f>VLOOKUP(B225,'TK MYDTU'!$B$8:$Q$8047,13,0)</f>
        <v>#N/A</v>
      </c>
      <c r="H225" s="17" t="e">
        <f>VLOOKUP(B225,'TK MYDTU'!$B$8:$Q$8047,14,0)</f>
        <v>#N/A</v>
      </c>
      <c r="I225" s="17" t="e">
        <f>VLOOKUP(B225,'TK MYDTU'!$B$8:$Q$8047,15,0)</f>
        <v>#N/A</v>
      </c>
      <c r="J225" s="17" t="e">
        <f>VLOOKUP(B225,'TK MYDTU'!$B$8:$Q$8047,16,0)</f>
        <v>#N/A</v>
      </c>
      <c r="K225" s="17" t="e">
        <f t="shared" si="12"/>
        <v>#N/A</v>
      </c>
      <c r="L225" s="17"/>
      <c r="M225" s="18">
        <f t="shared" si="13"/>
        <v>0</v>
      </c>
      <c r="N225" s="19" t="str">
        <f t="shared" si="14"/>
        <v>Không</v>
      </c>
      <c r="O225" s="19" t="e">
        <f>VLOOKUP($A225,DSMYDTU!$A$2:$G$487,7,0)</f>
        <v>#N/A</v>
      </c>
      <c r="P225" s="20"/>
      <c r="Q225" s="53" t="e">
        <f t="shared" si="15"/>
        <v>#N/A</v>
      </c>
      <c r="R225" s="17" t="e">
        <f>VLOOKUP($B225,'TK MYDTU'!$B$8:$X$5049,18,0)</f>
        <v>#N/A</v>
      </c>
      <c r="T225" s="2"/>
      <c r="U225" s="19"/>
      <c r="V225" s="19"/>
    </row>
    <row r="226" spans="1:22" ht="13.8">
      <c r="A226" s="14">
        <v>220</v>
      </c>
      <c r="B226" s="15" t="e">
        <f>VLOOKUP($A226,DSMYDTU!$A$2:$E$487,2,0)</f>
        <v>#N/A</v>
      </c>
      <c r="C226" s="51" t="e">
        <f>VLOOKUP($A226,DSMYDTU!$A$2:$G$487,3,0)</f>
        <v>#N/A</v>
      </c>
      <c r="D226" s="52" t="e">
        <f>VLOOKUP($A226,DSMYDTU!$A$2:$G$487,4,0)</f>
        <v>#N/A</v>
      </c>
      <c r="E226" s="15" t="e">
        <f>VLOOKUP($A226,DSMYDTU!$A$2:$G$487,5,0)</f>
        <v>#N/A</v>
      </c>
      <c r="F226" s="16" t="e">
        <f>VLOOKUP($A226,DSMYDTU!$A$2:$G$487,6,0)</f>
        <v>#N/A</v>
      </c>
      <c r="G226" s="17" t="e">
        <f>VLOOKUP(B226,'TK MYDTU'!$B$8:$Q$8047,13,0)</f>
        <v>#N/A</v>
      </c>
      <c r="H226" s="17" t="e">
        <f>VLOOKUP(B226,'TK MYDTU'!$B$8:$Q$8047,14,0)</f>
        <v>#N/A</v>
      </c>
      <c r="I226" s="17" t="e">
        <f>VLOOKUP(B226,'TK MYDTU'!$B$8:$Q$8047,15,0)</f>
        <v>#N/A</v>
      </c>
      <c r="J226" s="17" t="e">
        <f>VLOOKUP(B226,'TK MYDTU'!$B$8:$Q$8047,16,0)</f>
        <v>#N/A</v>
      </c>
      <c r="K226" s="17" t="e">
        <f t="shared" si="12"/>
        <v>#N/A</v>
      </c>
      <c r="L226" s="17"/>
      <c r="M226" s="18">
        <f t="shared" si="13"/>
        <v>0</v>
      </c>
      <c r="N226" s="19" t="str">
        <f t="shared" si="14"/>
        <v>Không</v>
      </c>
      <c r="O226" s="19" t="e">
        <f>VLOOKUP($A226,DSMYDTU!$A$2:$G$487,7,0)</f>
        <v>#N/A</v>
      </c>
      <c r="P226" s="20"/>
      <c r="Q226" s="53" t="e">
        <f t="shared" si="15"/>
        <v>#N/A</v>
      </c>
      <c r="R226" s="17" t="e">
        <f>VLOOKUP($B226,'TK MYDTU'!$B$8:$X$5049,18,0)</f>
        <v>#N/A</v>
      </c>
      <c r="T226" s="2"/>
      <c r="U226" s="19"/>
      <c r="V226" s="19"/>
    </row>
    <row r="227" spans="1:22" ht="13.8">
      <c r="A227" s="14">
        <v>221</v>
      </c>
      <c r="B227" s="15" t="e">
        <f>VLOOKUP($A227,DSMYDTU!$A$2:$E$487,2,0)</f>
        <v>#N/A</v>
      </c>
      <c r="C227" s="51" t="e">
        <f>VLOOKUP($A227,DSMYDTU!$A$2:$G$487,3,0)</f>
        <v>#N/A</v>
      </c>
      <c r="D227" s="52" t="e">
        <f>VLOOKUP($A227,DSMYDTU!$A$2:$G$487,4,0)</f>
        <v>#N/A</v>
      </c>
      <c r="E227" s="15" t="e">
        <f>VLOOKUP($A227,DSMYDTU!$A$2:$G$487,5,0)</f>
        <v>#N/A</v>
      </c>
      <c r="F227" s="16" t="e">
        <f>VLOOKUP($A227,DSMYDTU!$A$2:$G$487,6,0)</f>
        <v>#N/A</v>
      </c>
      <c r="G227" s="17" t="e">
        <f>VLOOKUP(B227,'TK MYDTU'!$B$8:$Q$8047,13,0)</f>
        <v>#N/A</v>
      </c>
      <c r="H227" s="17" t="e">
        <f>VLOOKUP(B227,'TK MYDTU'!$B$8:$Q$8047,14,0)</f>
        <v>#N/A</v>
      </c>
      <c r="I227" s="17" t="e">
        <f>VLOOKUP(B227,'TK MYDTU'!$B$8:$Q$8047,15,0)</f>
        <v>#N/A</v>
      </c>
      <c r="J227" s="17" t="e">
        <f>VLOOKUP(B227,'TK MYDTU'!$B$8:$Q$8047,16,0)</f>
        <v>#N/A</v>
      </c>
      <c r="K227" s="17" t="e">
        <f t="shared" si="12"/>
        <v>#N/A</v>
      </c>
      <c r="L227" s="17"/>
      <c r="M227" s="18">
        <f t="shared" si="13"/>
        <v>0</v>
      </c>
      <c r="N227" s="19" t="str">
        <f t="shared" si="14"/>
        <v>Không</v>
      </c>
      <c r="O227" s="19" t="e">
        <f>VLOOKUP($A227,DSMYDTU!$A$2:$G$487,7,0)</f>
        <v>#N/A</v>
      </c>
      <c r="P227" s="20"/>
      <c r="Q227" s="53" t="e">
        <f t="shared" si="15"/>
        <v>#N/A</v>
      </c>
      <c r="R227" s="17" t="e">
        <f>VLOOKUP($B227,'TK MYDTU'!$B$8:$X$5049,18,0)</f>
        <v>#N/A</v>
      </c>
      <c r="T227" s="2"/>
      <c r="U227" s="19"/>
      <c r="V227" s="19"/>
    </row>
    <row r="228" spans="1:22" ht="13.8">
      <c r="A228" s="14">
        <v>222</v>
      </c>
      <c r="B228" s="15" t="e">
        <f>VLOOKUP($A228,DSMYDTU!$A$2:$E$487,2,0)</f>
        <v>#N/A</v>
      </c>
      <c r="C228" s="51" t="e">
        <f>VLOOKUP($A228,DSMYDTU!$A$2:$G$487,3,0)</f>
        <v>#N/A</v>
      </c>
      <c r="D228" s="52" t="e">
        <f>VLOOKUP($A228,DSMYDTU!$A$2:$G$487,4,0)</f>
        <v>#N/A</v>
      </c>
      <c r="E228" s="15" t="e">
        <f>VLOOKUP($A228,DSMYDTU!$A$2:$G$487,5,0)</f>
        <v>#N/A</v>
      </c>
      <c r="F228" s="16" t="e">
        <f>VLOOKUP($A228,DSMYDTU!$A$2:$G$487,6,0)</f>
        <v>#N/A</v>
      </c>
      <c r="G228" s="17" t="e">
        <f>VLOOKUP(B228,'TK MYDTU'!$B$8:$Q$8047,13,0)</f>
        <v>#N/A</v>
      </c>
      <c r="H228" s="17" t="e">
        <f>VLOOKUP(B228,'TK MYDTU'!$B$8:$Q$8047,14,0)</f>
        <v>#N/A</v>
      </c>
      <c r="I228" s="17" t="e">
        <f>VLOOKUP(B228,'TK MYDTU'!$B$8:$Q$8047,15,0)</f>
        <v>#N/A</v>
      </c>
      <c r="J228" s="17" t="e">
        <f>VLOOKUP(B228,'TK MYDTU'!$B$8:$Q$8047,16,0)</f>
        <v>#N/A</v>
      </c>
      <c r="K228" s="17" t="e">
        <f t="shared" si="12"/>
        <v>#N/A</v>
      </c>
      <c r="L228" s="17"/>
      <c r="M228" s="18">
        <f t="shared" si="13"/>
        <v>0</v>
      </c>
      <c r="N228" s="19" t="str">
        <f t="shared" si="14"/>
        <v>Không</v>
      </c>
      <c r="O228" s="19" t="e">
        <f>VLOOKUP($A228,DSMYDTU!$A$2:$G$487,7,0)</f>
        <v>#N/A</v>
      </c>
      <c r="P228" s="20"/>
      <c r="Q228" s="53" t="e">
        <f t="shared" si="15"/>
        <v>#N/A</v>
      </c>
      <c r="R228" s="17" t="e">
        <f>VLOOKUP($B228,'TK MYDTU'!$B$8:$X$5049,18,0)</f>
        <v>#N/A</v>
      </c>
      <c r="T228" s="2"/>
      <c r="U228" s="19"/>
      <c r="V228" s="19"/>
    </row>
    <row r="229" spans="1:22" ht="13.8">
      <c r="A229" s="14">
        <v>223</v>
      </c>
      <c r="B229" s="15" t="e">
        <f>VLOOKUP($A229,DSMYDTU!$A$2:$E$487,2,0)</f>
        <v>#N/A</v>
      </c>
      <c r="C229" s="51" t="e">
        <f>VLOOKUP($A229,DSMYDTU!$A$2:$G$487,3,0)</f>
        <v>#N/A</v>
      </c>
      <c r="D229" s="52" t="e">
        <f>VLOOKUP($A229,DSMYDTU!$A$2:$G$487,4,0)</f>
        <v>#N/A</v>
      </c>
      <c r="E229" s="15" t="e">
        <f>VLOOKUP($A229,DSMYDTU!$A$2:$G$487,5,0)</f>
        <v>#N/A</v>
      </c>
      <c r="F229" s="16" t="e">
        <f>VLOOKUP($A229,DSMYDTU!$A$2:$G$487,6,0)</f>
        <v>#N/A</v>
      </c>
      <c r="G229" s="17" t="e">
        <f>VLOOKUP(B229,'TK MYDTU'!$B$8:$Q$8047,13,0)</f>
        <v>#N/A</v>
      </c>
      <c r="H229" s="17" t="e">
        <f>VLOOKUP(B229,'TK MYDTU'!$B$8:$Q$8047,14,0)</f>
        <v>#N/A</v>
      </c>
      <c r="I229" s="17" t="e">
        <f>VLOOKUP(B229,'TK MYDTU'!$B$8:$Q$8047,15,0)</f>
        <v>#N/A</v>
      </c>
      <c r="J229" s="17" t="e">
        <f>VLOOKUP(B229,'TK MYDTU'!$B$8:$Q$8047,16,0)</f>
        <v>#N/A</v>
      </c>
      <c r="K229" s="17" t="e">
        <f t="shared" si="12"/>
        <v>#N/A</v>
      </c>
      <c r="L229" s="17"/>
      <c r="M229" s="18">
        <f t="shared" si="13"/>
        <v>0</v>
      </c>
      <c r="N229" s="19" t="str">
        <f t="shared" si="14"/>
        <v>Không</v>
      </c>
      <c r="O229" s="19" t="e">
        <f>VLOOKUP($A229,DSMYDTU!$A$2:$G$487,7,0)</f>
        <v>#N/A</v>
      </c>
      <c r="P229" s="20"/>
      <c r="Q229" s="53" t="e">
        <f t="shared" si="15"/>
        <v>#N/A</v>
      </c>
      <c r="R229" s="17" t="e">
        <f>VLOOKUP($B229,'TK MYDTU'!$B$8:$X$5049,18,0)</f>
        <v>#N/A</v>
      </c>
      <c r="T229" s="2"/>
      <c r="U229" s="19"/>
      <c r="V229" s="19"/>
    </row>
    <row r="230" spans="1:22" ht="13.8">
      <c r="A230" s="14">
        <v>224</v>
      </c>
      <c r="B230" s="15" t="e">
        <f>VLOOKUP($A230,DSMYDTU!$A$2:$E$487,2,0)</f>
        <v>#N/A</v>
      </c>
      <c r="C230" s="51" t="e">
        <f>VLOOKUP($A230,DSMYDTU!$A$2:$G$487,3,0)</f>
        <v>#N/A</v>
      </c>
      <c r="D230" s="52" t="e">
        <f>VLOOKUP($A230,DSMYDTU!$A$2:$G$487,4,0)</f>
        <v>#N/A</v>
      </c>
      <c r="E230" s="15" t="e">
        <f>VLOOKUP($A230,DSMYDTU!$A$2:$G$487,5,0)</f>
        <v>#N/A</v>
      </c>
      <c r="F230" s="16" t="e">
        <f>VLOOKUP($A230,DSMYDTU!$A$2:$G$487,6,0)</f>
        <v>#N/A</v>
      </c>
      <c r="G230" s="17" t="e">
        <f>VLOOKUP(B230,'TK MYDTU'!$B$8:$Q$8047,13,0)</f>
        <v>#N/A</v>
      </c>
      <c r="H230" s="17" t="e">
        <f>VLOOKUP(B230,'TK MYDTU'!$B$8:$Q$8047,14,0)</f>
        <v>#N/A</v>
      </c>
      <c r="I230" s="17" t="e">
        <f>VLOOKUP(B230,'TK MYDTU'!$B$8:$Q$8047,15,0)</f>
        <v>#N/A</v>
      </c>
      <c r="J230" s="17" t="e">
        <f>VLOOKUP(B230,'TK MYDTU'!$B$8:$Q$8047,16,0)</f>
        <v>#N/A</v>
      </c>
      <c r="K230" s="17" t="e">
        <f t="shared" si="12"/>
        <v>#N/A</v>
      </c>
      <c r="L230" s="17"/>
      <c r="M230" s="18">
        <f t="shared" si="13"/>
        <v>0</v>
      </c>
      <c r="N230" s="19" t="str">
        <f t="shared" si="14"/>
        <v>Không</v>
      </c>
      <c r="O230" s="19" t="e">
        <f>VLOOKUP($A230,DSMYDTU!$A$2:$G$487,7,0)</f>
        <v>#N/A</v>
      </c>
      <c r="P230" s="20"/>
      <c r="Q230" s="53" t="e">
        <f t="shared" si="15"/>
        <v>#N/A</v>
      </c>
      <c r="R230" s="17" t="e">
        <f>VLOOKUP($B230,'TK MYDTU'!$B$8:$X$5049,18,0)</f>
        <v>#N/A</v>
      </c>
      <c r="T230" s="2"/>
      <c r="U230" s="19"/>
      <c r="V230" s="19"/>
    </row>
    <row r="231" spans="1:22" ht="13.8">
      <c r="A231" s="14">
        <v>225</v>
      </c>
      <c r="B231" s="15" t="e">
        <f>VLOOKUP($A231,DSMYDTU!$A$2:$E$487,2,0)</f>
        <v>#N/A</v>
      </c>
      <c r="C231" s="51" t="e">
        <f>VLOOKUP($A231,DSMYDTU!$A$2:$G$487,3,0)</f>
        <v>#N/A</v>
      </c>
      <c r="D231" s="52" t="e">
        <f>VLOOKUP($A231,DSMYDTU!$A$2:$G$487,4,0)</f>
        <v>#N/A</v>
      </c>
      <c r="E231" s="15" t="e">
        <f>VLOOKUP($A231,DSMYDTU!$A$2:$G$487,5,0)</f>
        <v>#N/A</v>
      </c>
      <c r="F231" s="16" t="e">
        <f>VLOOKUP($A231,DSMYDTU!$A$2:$G$487,6,0)</f>
        <v>#N/A</v>
      </c>
      <c r="G231" s="17" t="e">
        <f>VLOOKUP(B231,'TK MYDTU'!$B$8:$Q$8047,13,0)</f>
        <v>#N/A</v>
      </c>
      <c r="H231" s="17" t="e">
        <f>VLOOKUP(B231,'TK MYDTU'!$B$8:$Q$8047,14,0)</f>
        <v>#N/A</v>
      </c>
      <c r="I231" s="17" t="e">
        <f>VLOOKUP(B231,'TK MYDTU'!$B$8:$Q$8047,15,0)</f>
        <v>#N/A</v>
      </c>
      <c r="J231" s="17" t="e">
        <f>VLOOKUP(B231,'TK MYDTU'!$B$8:$Q$8047,16,0)</f>
        <v>#N/A</v>
      </c>
      <c r="K231" s="17" t="e">
        <f t="shared" si="12"/>
        <v>#N/A</v>
      </c>
      <c r="L231" s="17"/>
      <c r="M231" s="18">
        <f t="shared" si="13"/>
        <v>0</v>
      </c>
      <c r="N231" s="19" t="str">
        <f t="shared" si="14"/>
        <v>Không</v>
      </c>
      <c r="O231" s="19" t="e">
        <f>VLOOKUP($A231,DSMYDTU!$A$2:$G$487,7,0)</f>
        <v>#N/A</v>
      </c>
      <c r="P231" s="20"/>
      <c r="Q231" s="53" t="e">
        <f t="shared" si="15"/>
        <v>#N/A</v>
      </c>
      <c r="R231" s="17" t="e">
        <f>VLOOKUP($B231,'TK MYDTU'!$B$8:$X$5049,18,0)</f>
        <v>#N/A</v>
      </c>
      <c r="T231" s="2"/>
      <c r="U231" s="19"/>
      <c r="V231" s="19"/>
    </row>
    <row r="232" spans="1:22" ht="13.8">
      <c r="A232" s="14">
        <v>226</v>
      </c>
      <c r="B232" s="15" t="e">
        <f>VLOOKUP($A232,DSMYDTU!$A$2:$E$487,2,0)</f>
        <v>#N/A</v>
      </c>
      <c r="C232" s="51" t="e">
        <f>VLOOKUP($A232,DSMYDTU!$A$2:$G$487,3,0)</f>
        <v>#N/A</v>
      </c>
      <c r="D232" s="52" t="e">
        <f>VLOOKUP($A232,DSMYDTU!$A$2:$G$487,4,0)</f>
        <v>#N/A</v>
      </c>
      <c r="E232" s="15" t="e">
        <f>VLOOKUP($A232,DSMYDTU!$A$2:$G$487,5,0)</f>
        <v>#N/A</v>
      </c>
      <c r="F232" s="16" t="e">
        <f>VLOOKUP($A232,DSMYDTU!$A$2:$G$487,6,0)</f>
        <v>#N/A</v>
      </c>
      <c r="G232" s="17" t="e">
        <f>VLOOKUP(B232,'TK MYDTU'!$B$8:$Q$8047,13,0)</f>
        <v>#N/A</v>
      </c>
      <c r="H232" s="17" t="e">
        <f>VLOOKUP(B232,'TK MYDTU'!$B$8:$Q$8047,14,0)</f>
        <v>#N/A</v>
      </c>
      <c r="I232" s="17" t="e">
        <f>VLOOKUP(B232,'TK MYDTU'!$B$8:$Q$8047,15,0)</f>
        <v>#N/A</v>
      </c>
      <c r="J232" s="17" t="e">
        <f>VLOOKUP(B232,'TK MYDTU'!$B$8:$Q$8047,16,0)</f>
        <v>#N/A</v>
      </c>
      <c r="K232" s="17" t="e">
        <f t="shared" si="12"/>
        <v>#N/A</v>
      </c>
      <c r="L232" s="17"/>
      <c r="M232" s="18">
        <f t="shared" si="13"/>
        <v>0</v>
      </c>
      <c r="N232" s="19" t="str">
        <f t="shared" si="14"/>
        <v>Không</v>
      </c>
      <c r="O232" s="19" t="e">
        <f>VLOOKUP($A232,DSMYDTU!$A$2:$G$487,7,0)</f>
        <v>#N/A</v>
      </c>
      <c r="P232" s="20"/>
      <c r="Q232" s="53" t="e">
        <f t="shared" si="15"/>
        <v>#N/A</v>
      </c>
      <c r="R232" s="17" t="e">
        <f>VLOOKUP($B232,'TK MYDTU'!$B$8:$X$5049,18,0)</f>
        <v>#N/A</v>
      </c>
      <c r="T232" s="2"/>
      <c r="U232" s="19"/>
      <c r="V232" s="19"/>
    </row>
    <row r="233" spans="1:22" ht="13.8">
      <c r="A233" s="14">
        <v>227</v>
      </c>
      <c r="B233" s="15" t="e">
        <f>VLOOKUP($A233,DSMYDTU!$A$2:$E$487,2,0)</f>
        <v>#N/A</v>
      </c>
      <c r="C233" s="51" t="e">
        <f>VLOOKUP($A233,DSMYDTU!$A$2:$G$487,3,0)</f>
        <v>#N/A</v>
      </c>
      <c r="D233" s="52" t="e">
        <f>VLOOKUP($A233,DSMYDTU!$A$2:$G$487,4,0)</f>
        <v>#N/A</v>
      </c>
      <c r="E233" s="15" t="e">
        <f>VLOOKUP($A233,DSMYDTU!$A$2:$G$487,5,0)</f>
        <v>#N/A</v>
      </c>
      <c r="F233" s="16" t="e">
        <f>VLOOKUP($A233,DSMYDTU!$A$2:$G$487,6,0)</f>
        <v>#N/A</v>
      </c>
      <c r="G233" s="17" t="e">
        <f>VLOOKUP(B233,'TK MYDTU'!$B$8:$Q$8047,13,0)</f>
        <v>#N/A</v>
      </c>
      <c r="H233" s="17" t="e">
        <f>VLOOKUP(B233,'TK MYDTU'!$B$8:$Q$8047,14,0)</f>
        <v>#N/A</v>
      </c>
      <c r="I233" s="17" t="e">
        <f>VLOOKUP(B233,'TK MYDTU'!$B$8:$Q$8047,15,0)</f>
        <v>#N/A</v>
      </c>
      <c r="J233" s="17" t="e">
        <f>VLOOKUP(B233,'TK MYDTU'!$B$8:$Q$8047,16,0)</f>
        <v>#N/A</v>
      </c>
      <c r="K233" s="17" t="e">
        <f t="shared" si="12"/>
        <v>#N/A</v>
      </c>
      <c r="L233" s="17"/>
      <c r="M233" s="18">
        <f t="shared" si="13"/>
        <v>0</v>
      </c>
      <c r="N233" s="19" t="str">
        <f t="shared" si="14"/>
        <v>Không</v>
      </c>
      <c r="O233" s="19" t="e">
        <f>VLOOKUP($A233,DSMYDTU!$A$2:$G$487,7,0)</f>
        <v>#N/A</v>
      </c>
      <c r="P233" s="20"/>
      <c r="Q233" s="53" t="e">
        <f t="shared" si="15"/>
        <v>#N/A</v>
      </c>
      <c r="R233" s="17" t="e">
        <f>VLOOKUP($B233,'TK MYDTU'!$B$8:$X$5049,18,0)</f>
        <v>#N/A</v>
      </c>
      <c r="T233" s="2"/>
      <c r="U233" s="19"/>
      <c r="V233" s="19"/>
    </row>
    <row r="234" spans="1:22" ht="13.8">
      <c r="A234" s="14">
        <v>228</v>
      </c>
      <c r="B234" s="15" t="e">
        <f>VLOOKUP($A234,DSMYDTU!$A$2:$E$487,2,0)</f>
        <v>#N/A</v>
      </c>
      <c r="C234" s="51" t="e">
        <f>VLOOKUP($A234,DSMYDTU!$A$2:$G$487,3,0)</f>
        <v>#N/A</v>
      </c>
      <c r="D234" s="52" t="e">
        <f>VLOOKUP($A234,DSMYDTU!$A$2:$G$487,4,0)</f>
        <v>#N/A</v>
      </c>
      <c r="E234" s="15" t="e">
        <f>VLOOKUP($A234,DSMYDTU!$A$2:$G$487,5,0)</f>
        <v>#N/A</v>
      </c>
      <c r="F234" s="16" t="e">
        <f>VLOOKUP($A234,DSMYDTU!$A$2:$G$487,6,0)</f>
        <v>#N/A</v>
      </c>
      <c r="G234" s="17" t="e">
        <f>VLOOKUP(B234,'TK MYDTU'!$B$8:$Q$8047,13,0)</f>
        <v>#N/A</v>
      </c>
      <c r="H234" s="17" t="e">
        <f>VLOOKUP(B234,'TK MYDTU'!$B$8:$Q$8047,14,0)</f>
        <v>#N/A</v>
      </c>
      <c r="I234" s="17" t="e">
        <f>VLOOKUP(B234,'TK MYDTU'!$B$8:$Q$8047,15,0)</f>
        <v>#N/A</v>
      </c>
      <c r="J234" s="17" t="e">
        <f>VLOOKUP(B234,'TK MYDTU'!$B$8:$Q$8047,16,0)</f>
        <v>#N/A</v>
      </c>
      <c r="K234" s="17" t="e">
        <f t="shared" si="12"/>
        <v>#N/A</v>
      </c>
      <c r="L234" s="17"/>
      <c r="M234" s="18">
        <f t="shared" si="13"/>
        <v>0</v>
      </c>
      <c r="N234" s="19" t="str">
        <f t="shared" si="14"/>
        <v>Không</v>
      </c>
      <c r="O234" s="19" t="e">
        <f>VLOOKUP($A234,DSMYDTU!$A$2:$G$487,7,0)</f>
        <v>#N/A</v>
      </c>
      <c r="P234" s="20"/>
      <c r="Q234" s="53" t="e">
        <f t="shared" si="15"/>
        <v>#N/A</v>
      </c>
      <c r="R234" s="17" t="e">
        <f>VLOOKUP($B234,'TK MYDTU'!$B$8:$X$5049,18,0)</f>
        <v>#N/A</v>
      </c>
      <c r="T234" s="2"/>
      <c r="U234" s="19"/>
      <c r="V234" s="19"/>
    </row>
    <row r="235" spans="1:22" ht="13.8">
      <c r="A235" s="14">
        <v>229</v>
      </c>
      <c r="B235" s="15" t="e">
        <f>VLOOKUP($A235,DSMYDTU!$A$2:$E$487,2,0)</f>
        <v>#N/A</v>
      </c>
      <c r="C235" s="51" t="e">
        <f>VLOOKUP($A235,DSMYDTU!$A$2:$G$487,3,0)</f>
        <v>#N/A</v>
      </c>
      <c r="D235" s="52" t="e">
        <f>VLOOKUP($A235,DSMYDTU!$A$2:$G$487,4,0)</f>
        <v>#N/A</v>
      </c>
      <c r="E235" s="15" t="e">
        <f>VLOOKUP($A235,DSMYDTU!$A$2:$G$487,5,0)</f>
        <v>#N/A</v>
      </c>
      <c r="F235" s="16" t="e">
        <f>VLOOKUP($A235,DSMYDTU!$A$2:$G$487,6,0)</f>
        <v>#N/A</v>
      </c>
      <c r="G235" s="17" t="e">
        <f>VLOOKUP(B235,'TK MYDTU'!$B$8:$Q$8047,13,0)</f>
        <v>#N/A</v>
      </c>
      <c r="H235" s="17" t="e">
        <f>VLOOKUP(B235,'TK MYDTU'!$B$8:$Q$8047,14,0)</f>
        <v>#N/A</v>
      </c>
      <c r="I235" s="17" t="e">
        <f>VLOOKUP(B235,'TK MYDTU'!$B$8:$Q$8047,15,0)</f>
        <v>#N/A</v>
      </c>
      <c r="J235" s="17" t="e">
        <f>VLOOKUP(B235,'TK MYDTU'!$B$8:$Q$8047,16,0)</f>
        <v>#N/A</v>
      </c>
      <c r="K235" s="17" t="e">
        <f t="shared" si="12"/>
        <v>#N/A</v>
      </c>
      <c r="L235" s="17"/>
      <c r="M235" s="18">
        <f t="shared" si="13"/>
        <v>0</v>
      </c>
      <c r="N235" s="19" t="str">
        <f t="shared" si="14"/>
        <v>Không</v>
      </c>
      <c r="O235" s="19" t="e">
        <f>VLOOKUP($A235,DSMYDTU!$A$2:$G$487,7,0)</f>
        <v>#N/A</v>
      </c>
      <c r="P235" s="20"/>
      <c r="Q235" s="53" t="e">
        <f t="shared" si="15"/>
        <v>#N/A</v>
      </c>
      <c r="R235" s="17" t="e">
        <f>VLOOKUP($B235,'TK MYDTU'!$B$8:$X$5049,18,0)</f>
        <v>#N/A</v>
      </c>
      <c r="T235" s="2"/>
      <c r="U235" s="19"/>
      <c r="V235" s="19"/>
    </row>
    <row r="236" spans="1:22" ht="13.8">
      <c r="A236" s="14">
        <v>230</v>
      </c>
      <c r="B236" s="15" t="e">
        <f>VLOOKUP($A236,DSMYDTU!$A$2:$E$487,2,0)</f>
        <v>#N/A</v>
      </c>
      <c r="C236" s="51" t="e">
        <f>VLOOKUP($A236,DSMYDTU!$A$2:$G$487,3,0)</f>
        <v>#N/A</v>
      </c>
      <c r="D236" s="52" t="e">
        <f>VLOOKUP($A236,DSMYDTU!$A$2:$G$487,4,0)</f>
        <v>#N/A</v>
      </c>
      <c r="E236" s="15" t="e">
        <f>VLOOKUP($A236,DSMYDTU!$A$2:$G$487,5,0)</f>
        <v>#N/A</v>
      </c>
      <c r="F236" s="16" t="e">
        <f>VLOOKUP($A236,DSMYDTU!$A$2:$G$487,6,0)</f>
        <v>#N/A</v>
      </c>
      <c r="G236" s="17" t="e">
        <f>VLOOKUP(B236,'TK MYDTU'!$B$8:$Q$8047,13,0)</f>
        <v>#N/A</v>
      </c>
      <c r="H236" s="17" t="e">
        <f>VLOOKUP(B236,'TK MYDTU'!$B$8:$Q$8047,14,0)</f>
        <v>#N/A</v>
      </c>
      <c r="I236" s="17" t="e">
        <f>VLOOKUP(B236,'TK MYDTU'!$B$8:$Q$8047,15,0)</f>
        <v>#N/A</v>
      </c>
      <c r="J236" s="17" t="e">
        <f>VLOOKUP(B236,'TK MYDTU'!$B$8:$Q$8047,16,0)</f>
        <v>#N/A</v>
      </c>
      <c r="K236" s="17" t="e">
        <f t="shared" si="12"/>
        <v>#N/A</v>
      </c>
      <c r="L236" s="17"/>
      <c r="M236" s="18">
        <f t="shared" si="13"/>
        <v>0</v>
      </c>
      <c r="N236" s="19" t="str">
        <f t="shared" si="14"/>
        <v>Không</v>
      </c>
      <c r="O236" s="19" t="e">
        <f>VLOOKUP($A236,DSMYDTU!$A$2:$G$487,7,0)</f>
        <v>#N/A</v>
      </c>
      <c r="P236" s="20"/>
      <c r="Q236" s="53" t="e">
        <f t="shared" si="15"/>
        <v>#N/A</v>
      </c>
      <c r="R236" s="17" t="e">
        <f>VLOOKUP($B236,'TK MYDTU'!$B$8:$X$5049,18,0)</f>
        <v>#N/A</v>
      </c>
      <c r="T236" s="2"/>
      <c r="U236" s="19"/>
      <c r="V236" s="19"/>
    </row>
    <row r="237" spans="1:22" ht="13.8">
      <c r="A237" s="14">
        <v>231</v>
      </c>
      <c r="B237" s="15" t="e">
        <f>VLOOKUP($A237,DSMYDTU!$A$2:$E$487,2,0)</f>
        <v>#N/A</v>
      </c>
      <c r="C237" s="51" t="e">
        <f>VLOOKUP($A237,DSMYDTU!$A$2:$G$487,3,0)</f>
        <v>#N/A</v>
      </c>
      <c r="D237" s="52" t="e">
        <f>VLOOKUP($A237,DSMYDTU!$A$2:$G$487,4,0)</f>
        <v>#N/A</v>
      </c>
      <c r="E237" s="15" t="e">
        <f>VLOOKUP($A237,DSMYDTU!$A$2:$G$487,5,0)</f>
        <v>#N/A</v>
      </c>
      <c r="F237" s="16" t="e">
        <f>VLOOKUP($A237,DSMYDTU!$A$2:$G$487,6,0)</f>
        <v>#N/A</v>
      </c>
      <c r="G237" s="17" t="e">
        <f>VLOOKUP(B237,'TK MYDTU'!$B$8:$Q$8047,13,0)</f>
        <v>#N/A</v>
      </c>
      <c r="H237" s="17" t="e">
        <f>VLOOKUP(B237,'TK MYDTU'!$B$8:$Q$8047,14,0)</f>
        <v>#N/A</v>
      </c>
      <c r="I237" s="17" t="e">
        <f>VLOOKUP(B237,'TK MYDTU'!$B$8:$Q$8047,15,0)</f>
        <v>#N/A</v>
      </c>
      <c r="J237" s="17" t="e">
        <f>VLOOKUP(B237,'TK MYDTU'!$B$8:$Q$8047,16,0)</f>
        <v>#N/A</v>
      </c>
      <c r="K237" s="17" t="e">
        <f t="shared" si="12"/>
        <v>#N/A</v>
      </c>
      <c r="L237" s="17"/>
      <c r="M237" s="18">
        <f t="shared" si="13"/>
        <v>0</v>
      </c>
      <c r="N237" s="19" t="str">
        <f t="shared" si="14"/>
        <v>Không</v>
      </c>
      <c r="O237" s="19" t="e">
        <f>VLOOKUP($A237,DSMYDTU!$A$2:$G$487,7,0)</f>
        <v>#N/A</v>
      </c>
      <c r="P237" s="20"/>
      <c r="Q237" s="53" t="e">
        <f t="shared" si="15"/>
        <v>#N/A</v>
      </c>
      <c r="R237" s="17" t="e">
        <f>VLOOKUP($B237,'TK MYDTU'!$B$8:$X$5049,18,0)</f>
        <v>#N/A</v>
      </c>
      <c r="T237" s="2"/>
      <c r="U237" s="19"/>
      <c r="V237" s="19"/>
    </row>
    <row r="238" spans="1:22" ht="13.8">
      <c r="A238" s="14">
        <v>232</v>
      </c>
      <c r="B238" s="15" t="e">
        <f>VLOOKUP($A238,DSMYDTU!$A$2:$E$487,2,0)</f>
        <v>#N/A</v>
      </c>
      <c r="C238" s="51" t="e">
        <f>VLOOKUP($A238,DSMYDTU!$A$2:$G$487,3,0)</f>
        <v>#N/A</v>
      </c>
      <c r="D238" s="52" t="e">
        <f>VLOOKUP($A238,DSMYDTU!$A$2:$G$487,4,0)</f>
        <v>#N/A</v>
      </c>
      <c r="E238" s="15" t="e">
        <f>VLOOKUP($A238,DSMYDTU!$A$2:$G$487,5,0)</f>
        <v>#N/A</v>
      </c>
      <c r="F238" s="16" t="e">
        <f>VLOOKUP($A238,DSMYDTU!$A$2:$G$487,6,0)</f>
        <v>#N/A</v>
      </c>
      <c r="G238" s="17" t="e">
        <f>VLOOKUP(B238,'TK MYDTU'!$B$8:$Q$8047,13,0)</f>
        <v>#N/A</v>
      </c>
      <c r="H238" s="17" t="e">
        <f>VLOOKUP(B238,'TK MYDTU'!$B$8:$Q$8047,14,0)</f>
        <v>#N/A</v>
      </c>
      <c r="I238" s="17" t="e">
        <f>VLOOKUP(B238,'TK MYDTU'!$B$8:$Q$8047,15,0)</f>
        <v>#N/A</v>
      </c>
      <c r="J238" s="17" t="e">
        <f>VLOOKUP(B238,'TK MYDTU'!$B$8:$Q$8047,16,0)</f>
        <v>#N/A</v>
      </c>
      <c r="K238" s="17" t="e">
        <f t="shared" si="12"/>
        <v>#N/A</v>
      </c>
      <c r="L238" s="17"/>
      <c r="M238" s="18">
        <f t="shared" si="13"/>
        <v>0</v>
      </c>
      <c r="N238" s="19" t="str">
        <f t="shared" si="14"/>
        <v>Không</v>
      </c>
      <c r="O238" s="19" t="e">
        <f>VLOOKUP($A238,DSMYDTU!$A$2:$G$487,7,0)</f>
        <v>#N/A</v>
      </c>
      <c r="P238" s="20"/>
      <c r="Q238" s="53" t="e">
        <f t="shared" si="15"/>
        <v>#N/A</v>
      </c>
      <c r="R238" s="17" t="e">
        <f>VLOOKUP($B238,'TK MYDTU'!$B$8:$X$5049,18,0)</f>
        <v>#N/A</v>
      </c>
      <c r="T238" s="2"/>
      <c r="U238" s="19"/>
      <c r="V238" s="19"/>
    </row>
    <row r="239" spans="1:22" ht="13.8">
      <c r="A239" s="14">
        <v>233</v>
      </c>
      <c r="B239" s="15" t="e">
        <f>VLOOKUP($A239,DSMYDTU!$A$2:$E$487,2,0)</f>
        <v>#N/A</v>
      </c>
      <c r="C239" s="51" t="e">
        <f>VLOOKUP($A239,DSMYDTU!$A$2:$G$487,3,0)</f>
        <v>#N/A</v>
      </c>
      <c r="D239" s="52" t="e">
        <f>VLOOKUP($A239,DSMYDTU!$A$2:$G$487,4,0)</f>
        <v>#N/A</v>
      </c>
      <c r="E239" s="15" t="e">
        <f>VLOOKUP($A239,DSMYDTU!$A$2:$G$487,5,0)</f>
        <v>#N/A</v>
      </c>
      <c r="F239" s="16" t="e">
        <f>VLOOKUP($A239,DSMYDTU!$A$2:$G$487,6,0)</f>
        <v>#N/A</v>
      </c>
      <c r="G239" s="17" t="e">
        <f>VLOOKUP(B239,'TK MYDTU'!$B$8:$Q$8047,13,0)</f>
        <v>#N/A</v>
      </c>
      <c r="H239" s="17" t="e">
        <f>VLOOKUP(B239,'TK MYDTU'!$B$8:$Q$8047,14,0)</f>
        <v>#N/A</v>
      </c>
      <c r="I239" s="17" t="e">
        <f>VLOOKUP(B239,'TK MYDTU'!$B$8:$Q$8047,15,0)</f>
        <v>#N/A</v>
      </c>
      <c r="J239" s="17" t="e">
        <f>VLOOKUP(B239,'TK MYDTU'!$B$8:$Q$8047,16,0)</f>
        <v>#N/A</v>
      </c>
      <c r="K239" s="17" t="e">
        <f t="shared" si="12"/>
        <v>#N/A</v>
      </c>
      <c r="L239" s="17"/>
      <c r="M239" s="18">
        <f t="shared" si="13"/>
        <v>0</v>
      </c>
      <c r="N239" s="19" t="str">
        <f t="shared" si="14"/>
        <v>Không</v>
      </c>
      <c r="O239" s="19" t="e">
        <f>VLOOKUP($A239,DSMYDTU!$A$2:$G$487,7,0)</f>
        <v>#N/A</v>
      </c>
      <c r="P239" s="20"/>
      <c r="Q239" s="53" t="e">
        <f t="shared" si="15"/>
        <v>#N/A</v>
      </c>
      <c r="R239" s="17" t="e">
        <f>VLOOKUP($B239,'TK MYDTU'!$B$8:$X$5049,18,0)</f>
        <v>#N/A</v>
      </c>
      <c r="T239" s="2"/>
      <c r="U239" s="19"/>
      <c r="V239" s="19"/>
    </row>
    <row r="240" spans="1:22" ht="13.8">
      <c r="A240" s="14">
        <v>234</v>
      </c>
      <c r="B240" s="15" t="e">
        <f>VLOOKUP($A240,DSMYDTU!$A$2:$E$487,2,0)</f>
        <v>#N/A</v>
      </c>
      <c r="C240" s="51" t="e">
        <f>VLOOKUP($A240,DSMYDTU!$A$2:$G$487,3,0)</f>
        <v>#N/A</v>
      </c>
      <c r="D240" s="52" t="e">
        <f>VLOOKUP($A240,DSMYDTU!$A$2:$G$487,4,0)</f>
        <v>#N/A</v>
      </c>
      <c r="E240" s="15" t="e">
        <f>VLOOKUP($A240,DSMYDTU!$A$2:$G$487,5,0)</f>
        <v>#N/A</v>
      </c>
      <c r="F240" s="16" t="e">
        <f>VLOOKUP($A240,DSMYDTU!$A$2:$G$487,6,0)</f>
        <v>#N/A</v>
      </c>
      <c r="G240" s="17" t="e">
        <f>VLOOKUP(B240,'TK MYDTU'!$B$8:$Q$8047,13,0)</f>
        <v>#N/A</v>
      </c>
      <c r="H240" s="17" t="e">
        <f>VLOOKUP(B240,'TK MYDTU'!$B$8:$Q$8047,14,0)</f>
        <v>#N/A</v>
      </c>
      <c r="I240" s="17" t="e">
        <f>VLOOKUP(B240,'TK MYDTU'!$B$8:$Q$8047,15,0)</f>
        <v>#N/A</v>
      </c>
      <c r="J240" s="17" t="e">
        <f>VLOOKUP(B240,'TK MYDTU'!$B$8:$Q$8047,16,0)</f>
        <v>#N/A</v>
      </c>
      <c r="K240" s="17" t="e">
        <f t="shared" si="12"/>
        <v>#N/A</v>
      </c>
      <c r="L240" s="17"/>
      <c r="M240" s="18">
        <f t="shared" si="13"/>
        <v>0</v>
      </c>
      <c r="N240" s="19" t="str">
        <f t="shared" si="14"/>
        <v>Không</v>
      </c>
      <c r="O240" s="19" t="e">
        <f>VLOOKUP($A240,DSMYDTU!$A$2:$G$487,7,0)</f>
        <v>#N/A</v>
      </c>
      <c r="P240" s="20"/>
      <c r="Q240" s="53" t="e">
        <f t="shared" si="15"/>
        <v>#N/A</v>
      </c>
      <c r="R240" s="17" t="e">
        <f>VLOOKUP($B240,'TK MYDTU'!$B$8:$X$5049,18,0)</f>
        <v>#N/A</v>
      </c>
      <c r="T240" s="2"/>
      <c r="U240" s="19"/>
      <c r="V240" s="19"/>
    </row>
    <row r="241" spans="1:22" ht="13.8">
      <c r="A241" s="14">
        <v>235</v>
      </c>
      <c r="B241" s="15" t="e">
        <f>VLOOKUP($A241,DSMYDTU!$A$2:$E$487,2,0)</f>
        <v>#N/A</v>
      </c>
      <c r="C241" s="51" t="e">
        <f>VLOOKUP($A241,DSMYDTU!$A$2:$G$487,3,0)</f>
        <v>#N/A</v>
      </c>
      <c r="D241" s="52" t="e">
        <f>VLOOKUP($A241,DSMYDTU!$A$2:$G$487,4,0)</f>
        <v>#N/A</v>
      </c>
      <c r="E241" s="15" t="e">
        <f>VLOOKUP($A241,DSMYDTU!$A$2:$G$487,5,0)</f>
        <v>#N/A</v>
      </c>
      <c r="F241" s="16" t="e">
        <f>VLOOKUP($A241,DSMYDTU!$A$2:$G$487,6,0)</f>
        <v>#N/A</v>
      </c>
      <c r="G241" s="17" t="e">
        <f>VLOOKUP(B241,'TK MYDTU'!$B$8:$Q$8047,13,0)</f>
        <v>#N/A</v>
      </c>
      <c r="H241" s="17" t="e">
        <f>VLOOKUP(B241,'TK MYDTU'!$B$8:$Q$8047,14,0)</f>
        <v>#N/A</v>
      </c>
      <c r="I241" s="17" t="e">
        <f>VLOOKUP(B241,'TK MYDTU'!$B$8:$Q$8047,15,0)</f>
        <v>#N/A</v>
      </c>
      <c r="J241" s="17" t="e">
        <f>VLOOKUP(B241,'TK MYDTU'!$B$8:$Q$8047,16,0)</f>
        <v>#N/A</v>
      </c>
      <c r="K241" s="17" t="e">
        <f t="shared" si="12"/>
        <v>#N/A</v>
      </c>
      <c r="L241" s="17"/>
      <c r="M241" s="18">
        <f t="shared" si="13"/>
        <v>0</v>
      </c>
      <c r="N241" s="19" t="str">
        <f t="shared" si="14"/>
        <v>Không</v>
      </c>
      <c r="O241" s="19" t="e">
        <f>VLOOKUP($A241,DSMYDTU!$A$2:$G$487,7,0)</f>
        <v>#N/A</v>
      </c>
      <c r="P241" s="20"/>
      <c r="Q241" s="53" t="e">
        <f t="shared" si="15"/>
        <v>#N/A</v>
      </c>
      <c r="R241" s="17" t="e">
        <f>VLOOKUP($B241,'TK MYDTU'!$B$8:$X$5049,18,0)</f>
        <v>#N/A</v>
      </c>
      <c r="T241" s="2"/>
      <c r="U241" s="19"/>
      <c r="V241" s="19"/>
    </row>
    <row r="242" spans="1:22" ht="13.8">
      <c r="A242" s="14">
        <v>236</v>
      </c>
      <c r="B242" s="15" t="e">
        <f>VLOOKUP($A242,DSMYDTU!$A$2:$E$487,2,0)</f>
        <v>#N/A</v>
      </c>
      <c r="C242" s="51" t="e">
        <f>VLOOKUP($A242,DSMYDTU!$A$2:$G$487,3,0)</f>
        <v>#N/A</v>
      </c>
      <c r="D242" s="52" t="e">
        <f>VLOOKUP($A242,DSMYDTU!$A$2:$G$487,4,0)</f>
        <v>#N/A</v>
      </c>
      <c r="E242" s="15" t="e">
        <f>VLOOKUP($A242,DSMYDTU!$A$2:$G$487,5,0)</f>
        <v>#N/A</v>
      </c>
      <c r="F242" s="16" t="e">
        <f>VLOOKUP($A242,DSMYDTU!$A$2:$G$487,6,0)</f>
        <v>#N/A</v>
      </c>
      <c r="G242" s="17" t="e">
        <f>VLOOKUP(B242,'TK MYDTU'!$B$8:$Q$8047,13,0)</f>
        <v>#N/A</v>
      </c>
      <c r="H242" s="17" t="e">
        <f>VLOOKUP(B242,'TK MYDTU'!$B$8:$Q$8047,14,0)</f>
        <v>#N/A</v>
      </c>
      <c r="I242" s="17" t="e">
        <f>VLOOKUP(B242,'TK MYDTU'!$B$8:$Q$8047,15,0)</f>
        <v>#N/A</v>
      </c>
      <c r="J242" s="17" t="e">
        <f>VLOOKUP(B242,'TK MYDTU'!$B$8:$Q$8047,16,0)</f>
        <v>#N/A</v>
      </c>
      <c r="K242" s="17" t="e">
        <f t="shared" si="12"/>
        <v>#N/A</v>
      </c>
      <c r="L242" s="17"/>
      <c r="M242" s="18">
        <f t="shared" si="13"/>
        <v>0</v>
      </c>
      <c r="N242" s="19" t="str">
        <f t="shared" si="14"/>
        <v>Không</v>
      </c>
      <c r="O242" s="19" t="e">
        <f>VLOOKUP($A242,DSMYDTU!$A$2:$G$487,7,0)</f>
        <v>#N/A</v>
      </c>
      <c r="P242" s="20"/>
      <c r="Q242" s="53" t="e">
        <f t="shared" si="15"/>
        <v>#N/A</v>
      </c>
      <c r="R242" s="17" t="e">
        <f>VLOOKUP($B242,'TK MYDTU'!$B$8:$X$5049,18,0)</f>
        <v>#N/A</v>
      </c>
      <c r="T242" s="2"/>
      <c r="U242" s="19"/>
      <c r="V242" s="19"/>
    </row>
    <row r="243" spans="1:22" ht="13.8">
      <c r="A243" s="14">
        <v>237</v>
      </c>
      <c r="B243" s="15" t="e">
        <f>VLOOKUP($A243,DSMYDTU!$A$2:$E$487,2,0)</f>
        <v>#N/A</v>
      </c>
      <c r="C243" s="51" t="e">
        <f>VLOOKUP($A243,DSMYDTU!$A$2:$G$487,3,0)</f>
        <v>#N/A</v>
      </c>
      <c r="D243" s="52" t="e">
        <f>VLOOKUP($A243,DSMYDTU!$A$2:$G$487,4,0)</f>
        <v>#N/A</v>
      </c>
      <c r="E243" s="15" t="e">
        <f>VLOOKUP($A243,DSMYDTU!$A$2:$G$487,5,0)</f>
        <v>#N/A</v>
      </c>
      <c r="F243" s="16" t="e">
        <f>VLOOKUP($A243,DSMYDTU!$A$2:$G$487,6,0)</f>
        <v>#N/A</v>
      </c>
      <c r="G243" s="17" t="e">
        <f>VLOOKUP(B243,'TK MYDTU'!$B$8:$Q$8047,13,0)</f>
        <v>#N/A</v>
      </c>
      <c r="H243" s="17" t="e">
        <f>VLOOKUP(B243,'TK MYDTU'!$B$8:$Q$8047,14,0)</f>
        <v>#N/A</v>
      </c>
      <c r="I243" s="17" t="e">
        <f>VLOOKUP(B243,'TK MYDTU'!$B$8:$Q$8047,15,0)</f>
        <v>#N/A</v>
      </c>
      <c r="J243" s="17" t="e">
        <f>VLOOKUP(B243,'TK MYDTU'!$B$8:$Q$8047,16,0)</f>
        <v>#N/A</v>
      </c>
      <c r="K243" s="17" t="e">
        <f t="shared" si="12"/>
        <v>#N/A</v>
      </c>
      <c r="L243" s="17"/>
      <c r="M243" s="18">
        <f t="shared" si="13"/>
        <v>0</v>
      </c>
      <c r="N243" s="19" t="str">
        <f t="shared" si="14"/>
        <v>Không</v>
      </c>
      <c r="O243" s="19" t="e">
        <f>VLOOKUP($A243,DSMYDTU!$A$2:$G$487,7,0)</f>
        <v>#N/A</v>
      </c>
      <c r="P243" s="20"/>
      <c r="Q243" s="53" t="e">
        <f t="shared" si="15"/>
        <v>#N/A</v>
      </c>
      <c r="R243" s="17" t="e">
        <f>VLOOKUP($B243,'TK MYDTU'!$B$8:$X$5049,18,0)</f>
        <v>#N/A</v>
      </c>
      <c r="T243" s="2"/>
      <c r="U243" s="19"/>
      <c r="V243" s="19"/>
    </row>
    <row r="244" spans="1:22" ht="13.8">
      <c r="A244" s="14">
        <v>238</v>
      </c>
      <c r="B244" s="15" t="e">
        <f>VLOOKUP($A244,DSMYDTU!$A$2:$E$487,2,0)</f>
        <v>#N/A</v>
      </c>
      <c r="C244" s="51" t="e">
        <f>VLOOKUP($A244,DSMYDTU!$A$2:$G$487,3,0)</f>
        <v>#N/A</v>
      </c>
      <c r="D244" s="52" t="e">
        <f>VLOOKUP($A244,DSMYDTU!$A$2:$G$487,4,0)</f>
        <v>#N/A</v>
      </c>
      <c r="E244" s="15" t="e">
        <f>VLOOKUP($A244,DSMYDTU!$A$2:$G$487,5,0)</f>
        <v>#N/A</v>
      </c>
      <c r="F244" s="16" t="e">
        <f>VLOOKUP($A244,DSMYDTU!$A$2:$G$487,6,0)</f>
        <v>#N/A</v>
      </c>
      <c r="G244" s="17" t="e">
        <f>VLOOKUP(B244,'TK MYDTU'!$B$8:$Q$8047,13,0)</f>
        <v>#N/A</v>
      </c>
      <c r="H244" s="17" t="e">
        <f>VLOOKUP(B244,'TK MYDTU'!$B$8:$Q$8047,14,0)</f>
        <v>#N/A</v>
      </c>
      <c r="I244" s="17" t="e">
        <f>VLOOKUP(B244,'TK MYDTU'!$B$8:$Q$8047,15,0)</f>
        <v>#N/A</v>
      </c>
      <c r="J244" s="17" t="e">
        <f>VLOOKUP(B244,'TK MYDTU'!$B$8:$Q$8047,16,0)</f>
        <v>#N/A</v>
      </c>
      <c r="K244" s="17" t="e">
        <f t="shared" si="12"/>
        <v>#N/A</v>
      </c>
      <c r="L244" s="17"/>
      <c r="M244" s="18">
        <f t="shared" si="13"/>
        <v>0</v>
      </c>
      <c r="N244" s="19" t="str">
        <f t="shared" si="14"/>
        <v>Không</v>
      </c>
      <c r="O244" s="19" t="e">
        <f>VLOOKUP($A244,DSMYDTU!$A$2:$G$487,7,0)</f>
        <v>#N/A</v>
      </c>
      <c r="P244" s="20"/>
      <c r="Q244" s="53" t="e">
        <f t="shared" si="15"/>
        <v>#N/A</v>
      </c>
      <c r="R244" s="17" t="e">
        <f>VLOOKUP($B244,'TK MYDTU'!$B$8:$X$5049,18,0)</f>
        <v>#N/A</v>
      </c>
      <c r="T244" s="2"/>
      <c r="U244" s="19"/>
      <c r="V244" s="19"/>
    </row>
    <row r="245" spans="1:22" ht="13.8">
      <c r="A245" s="14">
        <v>239</v>
      </c>
      <c r="B245" s="15" t="e">
        <f>VLOOKUP($A245,DSMYDTU!$A$2:$E$487,2,0)</f>
        <v>#N/A</v>
      </c>
      <c r="C245" s="51" t="e">
        <f>VLOOKUP($A245,DSMYDTU!$A$2:$G$487,3,0)</f>
        <v>#N/A</v>
      </c>
      <c r="D245" s="52" t="e">
        <f>VLOOKUP($A245,DSMYDTU!$A$2:$G$487,4,0)</f>
        <v>#N/A</v>
      </c>
      <c r="E245" s="15" t="e">
        <f>VLOOKUP($A245,DSMYDTU!$A$2:$G$487,5,0)</f>
        <v>#N/A</v>
      </c>
      <c r="F245" s="16" t="e">
        <f>VLOOKUP($A245,DSMYDTU!$A$2:$G$487,6,0)</f>
        <v>#N/A</v>
      </c>
      <c r="G245" s="17" t="e">
        <f>VLOOKUP(B245,'TK MYDTU'!$B$8:$Q$8047,13,0)</f>
        <v>#N/A</v>
      </c>
      <c r="H245" s="17" t="e">
        <f>VLOOKUP(B245,'TK MYDTU'!$B$8:$Q$8047,14,0)</f>
        <v>#N/A</v>
      </c>
      <c r="I245" s="17" t="e">
        <f>VLOOKUP(B245,'TK MYDTU'!$B$8:$Q$8047,15,0)</f>
        <v>#N/A</v>
      </c>
      <c r="J245" s="17" t="e">
        <f>VLOOKUP(B245,'TK MYDTU'!$B$8:$Q$8047,16,0)</f>
        <v>#N/A</v>
      </c>
      <c r="K245" s="17" t="e">
        <f t="shared" si="12"/>
        <v>#N/A</v>
      </c>
      <c r="L245" s="17"/>
      <c r="M245" s="18">
        <f t="shared" si="13"/>
        <v>0</v>
      </c>
      <c r="N245" s="19" t="str">
        <f t="shared" si="14"/>
        <v>Không</v>
      </c>
      <c r="O245" s="19" t="e">
        <f>VLOOKUP($A245,DSMYDTU!$A$2:$G$487,7,0)</f>
        <v>#N/A</v>
      </c>
      <c r="P245" s="20"/>
      <c r="Q245" s="53" t="e">
        <f t="shared" si="15"/>
        <v>#N/A</v>
      </c>
      <c r="R245" s="17" t="e">
        <f>VLOOKUP($B245,'TK MYDTU'!$B$8:$X$5049,18,0)</f>
        <v>#N/A</v>
      </c>
      <c r="T245" s="2"/>
      <c r="U245" s="19"/>
      <c r="V245" s="19"/>
    </row>
    <row r="246" spans="1:22" ht="13.8">
      <c r="A246" s="14">
        <v>240</v>
      </c>
      <c r="B246" s="15" t="e">
        <f>VLOOKUP($A246,DSMYDTU!$A$2:$E$487,2,0)</f>
        <v>#N/A</v>
      </c>
      <c r="C246" s="51" t="e">
        <f>VLOOKUP($A246,DSMYDTU!$A$2:$G$487,3,0)</f>
        <v>#N/A</v>
      </c>
      <c r="D246" s="52" t="e">
        <f>VLOOKUP($A246,DSMYDTU!$A$2:$G$487,4,0)</f>
        <v>#N/A</v>
      </c>
      <c r="E246" s="15" t="e">
        <f>VLOOKUP($A246,DSMYDTU!$A$2:$G$487,5,0)</f>
        <v>#N/A</v>
      </c>
      <c r="F246" s="16" t="e">
        <f>VLOOKUP($A246,DSMYDTU!$A$2:$G$487,6,0)</f>
        <v>#N/A</v>
      </c>
      <c r="G246" s="17" t="e">
        <f>VLOOKUP(B246,'TK MYDTU'!$B$8:$Q$8047,13,0)</f>
        <v>#N/A</v>
      </c>
      <c r="H246" s="17" t="e">
        <f>VLOOKUP(B246,'TK MYDTU'!$B$8:$Q$8047,14,0)</f>
        <v>#N/A</v>
      </c>
      <c r="I246" s="17" t="e">
        <f>VLOOKUP(B246,'TK MYDTU'!$B$8:$Q$8047,15,0)</f>
        <v>#N/A</v>
      </c>
      <c r="J246" s="17" t="e">
        <f>VLOOKUP(B246,'TK MYDTU'!$B$8:$Q$8047,16,0)</f>
        <v>#N/A</v>
      </c>
      <c r="K246" s="17" t="e">
        <f t="shared" si="12"/>
        <v>#N/A</v>
      </c>
      <c r="L246" s="17"/>
      <c r="M246" s="18">
        <f t="shared" si="13"/>
        <v>0</v>
      </c>
      <c r="N246" s="19" t="str">
        <f t="shared" si="14"/>
        <v>Không</v>
      </c>
      <c r="O246" s="19" t="e">
        <f>VLOOKUP($A246,DSMYDTU!$A$2:$G$487,7,0)</f>
        <v>#N/A</v>
      </c>
      <c r="P246" s="20"/>
      <c r="Q246" s="53" t="e">
        <f t="shared" si="15"/>
        <v>#N/A</v>
      </c>
      <c r="R246" s="17" t="e">
        <f>VLOOKUP($B246,'TK MYDTU'!$B$8:$X$5049,18,0)</f>
        <v>#N/A</v>
      </c>
      <c r="T246" s="2"/>
      <c r="U246" s="19"/>
      <c r="V246" s="19"/>
    </row>
    <row r="247" spans="1:22" ht="13.8">
      <c r="A247" s="14">
        <v>241</v>
      </c>
      <c r="B247" s="15" t="e">
        <f>VLOOKUP($A247,DSMYDTU!$A$2:$E$487,2,0)</f>
        <v>#N/A</v>
      </c>
      <c r="C247" s="51" t="e">
        <f>VLOOKUP($A247,DSMYDTU!$A$2:$G$487,3,0)</f>
        <v>#N/A</v>
      </c>
      <c r="D247" s="52" t="e">
        <f>VLOOKUP($A247,DSMYDTU!$A$2:$G$487,4,0)</f>
        <v>#N/A</v>
      </c>
      <c r="E247" s="15" t="e">
        <f>VLOOKUP($A247,DSMYDTU!$A$2:$G$487,5,0)</f>
        <v>#N/A</v>
      </c>
      <c r="F247" s="16" t="e">
        <f>VLOOKUP($A247,DSMYDTU!$A$2:$G$487,6,0)</f>
        <v>#N/A</v>
      </c>
      <c r="G247" s="17" t="e">
        <f>VLOOKUP(B247,'TK MYDTU'!$B$8:$Q$8047,13,0)</f>
        <v>#N/A</v>
      </c>
      <c r="H247" s="17" t="e">
        <f>VLOOKUP(B247,'TK MYDTU'!$B$8:$Q$8047,14,0)</f>
        <v>#N/A</v>
      </c>
      <c r="I247" s="17" t="e">
        <f>VLOOKUP(B247,'TK MYDTU'!$B$8:$Q$8047,15,0)</f>
        <v>#N/A</v>
      </c>
      <c r="J247" s="17" t="e">
        <f>VLOOKUP(B247,'TK MYDTU'!$B$8:$Q$8047,16,0)</f>
        <v>#N/A</v>
      </c>
      <c r="K247" s="17" t="e">
        <f t="shared" si="12"/>
        <v>#N/A</v>
      </c>
      <c r="L247" s="17"/>
      <c r="M247" s="18">
        <f t="shared" si="13"/>
        <v>0</v>
      </c>
      <c r="N247" s="19" t="str">
        <f t="shared" si="14"/>
        <v>Không</v>
      </c>
      <c r="O247" s="19" t="e">
        <f>VLOOKUP($A247,DSMYDTU!$A$2:$G$487,7,0)</f>
        <v>#N/A</v>
      </c>
      <c r="P247" s="20"/>
      <c r="Q247" s="53" t="e">
        <f t="shared" si="15"/>
        <v>#N/A</v>
      </c>
      <c r="R247" s="17" t="e">
        <f>VLOOKUP($B247,'TK MYDTU'!$B$8:$X$5049,18,0)</f>
        <v>#N/A</v>
      </c>
      <c r="T247" s="2"/>
      <c r="U247" s="19"/>
      <c r="V247" s="19"/>
    </row>
    <row r="248" spans="1:22" ht="13.8">
      <c r="A248" s="14">
        <v>242</v>
      </c>
      <c r="B248" s="15" t="e">
        <f>VLOOKUP($A248,DSMYDTU!$A$2:$E$487,2,0)</f>
        <v>#N/A</v>
      </c>
      <c r="C248" s="51" t="e">
        <f>VLOOKUP($A248,DSMYDTU!$A$2:$G$487,3,0)</f>
        <v>#N/A</v>
      </c>
      <c r="D248" s="52" t="e">
        <f>VLOOKUP($A248,DSMYDTU!$A$2:$G$487,4,0)</f>
        <v>#N/A</v>
      </c>
      <c r="E248" s="15" t="e">
        <f>VLOOKUP($A248,DSMYDTU!$A$2:$G$487,5,0)</f>
        <v>#N/A</v>
      </c>
      <c r="F248" s="16" t="e">
        <f>VLOOKUP($A248,DSMYDTU!$A$2:$G$487,6,0)</f>
        <v>#N/A</v>
      </c>
      <c r="G248" s="17" t="e">
        <f>VLOOKUP(B248,'TK MYDTU'!$B$8:$Q$8047,13,0)</f>
        <v>#N/A</v>
      </c>
      <c r="H248" s="17" t="e">
        <f>VLOOKUP(B248,'TK MYDTU'!$B$8:$Q$8047,14,0)</f>
        <v>#N/A</v>
      </c>
      <c r="I248" s="17" t="e">
        <f>VLOOKUP(B248,'TK MYDTU'!$B$8:$Q$8047,15,0)</f>
        <v>#N/A</v>
      </c>
      <c r="J248" s="17" t="e">
        <f>VLOOKUP(B248,'TK MYDTU'!$B$8:$Q$8047,16,0)</f>
        <v>#N/A</v>
      </c>
      <c r="K248" s="17" t="e">
        <f t="shared" si="12"/>
        <v>#N/A</v>
      </c>
      <c r="L248" s="17"/>
      <c r="M248" s="18">
        <f t="shared" si="13"/>
        <v>0</v>
      </c>
      <c r="N248" s="19" t="str">
        <f t="shared" si="14"/>
        <v>Không</v>
      </c>
      <c r="O248" s="19" t="e">
        <f>VLOOKUP($A248,DSMYDTU!$A$2:$G$487,7,0)</f>
        <v>#N/A</v>
      </c>
      <c r="P248" s="20"/>
      <c r="Q248" s="53" t="e">
        <f t="shared" si="15"/>
        <v>#N/A</v>
      </c>
      <c r="R248" s="17" t="e">
        <f>VLOOKUP($B248,'TK MYDTU'!$B$8:$X$5049,18,0)</f>
        <v>#N/A</v>
      </c>
      <c r="T248" s="2"/>
      <c r="U248" s="19"/>
      <c r="V248" s="19"/>
    </row>
    <row r="249" spans="1:22" ht="13.8">
      <c r="A249" s="14">
        <v>243</v>
      </c>
      <c r="B249" s="15" t="e">
        <f>VLOOKUP($A249,DSMYDTU!$A$2:$E$487,2,0)</f>
        <v>#N/A</v>
      </c>
      <c r="C249" s="51" t="e">
        <f>VLOOKUP($A249,DSMYDTU!$A$2:$G$487,3,0)</f>
        <v>#N/A</v>
      </c>
      <c r="D249" s="52" t="e">
        <f>VLOOKUP($A249,DSMYDTU!$A$2:$G$487,4,0)</f>
        <v>#N/A</v>
      </c>
      <c r="E249" s="15" t="e">
        <f>VLOOKUP($A249,DSMYDTU!$A$2:$G$487,5,0)</f>
        <v>#N/A</v>
      </c>
      <c r="F249" s="16" t="e">
        <f>VLOOKUP($A249,DSMYDTU!$A$2:$G$487,6,0)</f>
        <v>#N/A</v>
      </c>
      <c r="G249" s="17" t="e">
        <f>VLOOKUP(B249,'TK MYDTU'!$B$8:$Q$8047,13,0)</f>
        <v>#N/A</v>
      </c>
      <c r="H249" s="17" t="e">
        <f>VLOOKUP(B249,'TK MYDTU'!$B$8:$Q$8047,14,0)</f>
        <v>#N/A</v>
      </c>
      <c r="I249" s="17" t="e">
        <f>VLOOKUP(B249,'TK MYDTU'!$B$8:$Q$8047,15,0)</f>
        <v>#N/A</v>
      </c>
      <c r="J249" s="17" t="e">
        <f>VLOOKUP(B249,'TK MYDTU'!$B$8:$Q$8047,16,0)</f>
        <v>#N/A</v>
      </c>
      <c r="K249" s="17" t="e">
        <f t="shared" si="12"/>
        <v>#N/A</v>
      </c>
      <c r="L249" s="17"/>
      <c r="M249" s="18">
        <f t="shared" si="13"/>
        <v>0</v>
      </c>
      <c r="N249" s="19" t="str">
        <f t="shared" si="14"/>
        <v>Không</v>
      </c>
      <c r="O249" s="19" t="e">
        <f>VLOOKUP($A249,DSMYDTU!$A$2:$G$487,7,0)</f>
        <v>#N/A</v>
      </c>
      <c r="P249" s="20"/>
      <c r="Q249" s="53" t="e">
        <f t="shared" si="15"/>
        <v>#N/A</v>
      </c>
      <c r="R249" s="17" t="e">
        <f>VLOOKUP($B249,'TK MYDTU'!$B$8:$X$5049,18,0)</f>
        <v>#N/A</v>
      </c>
      <c r="T249" s="2"/>
      <c r="U249" s="19"/>
      <c r="V249" s="19"/>
    </row>
    <row r="250" spans="1:22" ht="13.8">
      <c r="A250" s="14">
        <v>244</v>
      </c>
      <c r="B250" s="15" t="e">
        <f>VLOOKUP($A250,DSMYDTU!$A$2:$E$487,2,0)</f>
        <v>#N/A</v>
      </c>
      <c r="C250" s="51" t="e">
        <f>VLOOKUP($A250,DSMYDTU!$A$2:$G$487,3,0)</f>
        <v>#N/A</v>
      </c>
      <c r="D250" s="52" t="e">
        <f>VLOOKUP($A250,DSMYDTU!$A$2:$G$487,4,0)</f>
        <v>#N/A</v>
      </c>
      <c r="E250" s="15" t="e">
        <f>VLOOKUP($A250,DSMYDTU!$A$2:$G$487,5,0)</f>
        <v>#N/A</v>
      </c>
      <c r="F250" s="16" t="e">
        <f>VLOOKUP($A250,DSMYDTU!$A$2:$G$487,6,0)</f>
        <v>#N/A</v>
      </c>
      <c r="G250" s="17" t="e">
        <f>VLOOKUP(B250,'TK MYDTU'!$B$8:$Q$8047,13,0)</f>
        <v>#N/A</v>
      </c>
      <c r="H250" s="17" t="e">
        <f>VLOOKUP(B250,'TK MYDTU'!$B$8:$Q$8047,14,0)</f>
        <v>#N/A</v>
      </c>
      <c r="I250" s="17" t="e">
        <f>VLOOKUP(B250,'TK MYDTU'!$B$8:$Q$8047,15,0)</f>
        <v>#N/A</v>
      </c>
      <c r="J250" s="17" t="e">
        <f>VLOOKUP(B250,'TK MYDTU'!$B$8:$Q$8047,16,0)</f>
        <v>#N/A</v>
      </c>
      <c r="K250" s="17" t="e">
        <f t="shared" si="12"/>
        <v>#N/A</v>
      </c>
      <c r="L250" s="17"/>
      <c r="M250" s="18">
        <f t="shared" si="13"/>
        <v>0</v>
      </c>
      <c r="N250" s="19" t="str">
        <f t="shared" si="14"/>
        <v>Không</v>
      </c>
      <c r="O250" s="19" t="e">
        <f>VLOOKUP($A250,DSMYDTU!$A$2:$G$487,7,0)</f>
        <v>#N/A</v>
      </c>
      <c r="P250" s="20"/>
      <c r="Q250" s="53" t="e">
        <f t="shared" si="15"/>
        <v>#N/A</v>
      </c>
      <c r="R250" s="17" t="e">
        <f>VLOOKUP($B250,'TK MYDTU'!$B$8:$X$5049,18,0)</f>
        <v>#N/A</v>
      </c>
      <c r="T250" s="2"/>
      <c r="U250" s="19"/>
      <c r="V250" s="19"/>
    </row>
    <row r="251" spans="1:22" ht="13.8">
      <c r="A251" s="14">
        <v>245</v>
      </c>
      <c r="B251" s="15" t="e">
        <f>VLOOKUP($A251,DSMYDTU!$A$2:$E$487,2,0)</f>
        <v>#N/A</v>
      </c>
      <c r="C251" s="51" t="e">
        <f>VLOOKUP($A251,DSMYDTU!$A$2:$G$487,3,0)</f>
        <v>#N/A</v>
      </c>
      <c r="D251" s="52" t="e">
        <f>VLOOKUP($A251,DSMYDTU!$A$2:$G$487,4,0)</f>
        <v>#N/A</v>
      </c>
      <c r="E251" s="15" t="e">
        <f>VLOOKUP($A251,DSMYDTU!$A$2:$G$487,5,0)</f>
        <v>#N/A</v>
      </c>
      <c r="F251" s="16" t="e">
        <f>VLOOKUP($A251,DSMYDTU!$A$2:$G$487,6,0)</f>
        <v>#N/A</v>
      </c>
      <c r="G251" s="17" t="e">
        <f>VLOOKUP(B251,'TK MYDTU'!$B$8:$Q$8047,13,0)</f>
        <v>#N/A</v>
      </c>
      <c r="H251" s="17" t="e">
        <f>VLOOKUP(B251,'TK MYDTU'!$B$8:$Q$8047,14,0)</f>
        <v>#N/A</v>
      </c>
      <c r="I251" s="17" t="e">
        <f>VLOOKUP(B251,'TK MYDTU'!$B$8:$Q$8047,15,0)</f>
        <v>#N/A</v>
      </c>
      <c r="J251" s="17" t="e">
        <f>VLOOKUP(B251,'TK MYDTU'!$B$8:$Q$8047,16,0)</f>
        <v>#N/A</v>
      </c>
      <c r="K251" s="17" t="e">
        <f t="shared" si="12"/>
        <v>#N/A</v>
      </c>
      <c r="L251" s="17"/>
      <c r="M251" s="18">
        <f t="shared" si="13"/>
        <v>0</v>
      </c>
      <c r="N251" s="19" t="str">
        <f t="shared" si="14"/>
        <v>Không</v>
      </c>
      <c r="O251" s="19" t="e">
        <f>VLOOKUP($A251,DSMYDTU!$A$2:$G$487,7,0)</f>
        <v>#N/A</v>
      </c>
      <c r="P251" s="20"/>
      <c r="Q251" s="53" t="e">
        <f t="shared" si="15"/>
        <v>#N/A</v>
      </c>
      <c r="R251" s="17" t="e">
        <f>VLOOKUP($B251,'TK MYDTU'!$B$8:$X$5049,18,0)</f>
        <v>#N/A</v>
      </c>
      <c r="T251" s="2"/>
      <c r="U251" s="19"/>
      <c r="V251" s="19"/>
    </row>
    <row r="252" spans="1:22" ht="13.8">
      <c r="A252" s="14">
        <v>246</v>
      </c>
      <c r="B252" s="15" t="e">
        <f>VLOOKUP($A252,DSMYDTU!$A$2:$E$487,2,0)</f>
        <v>#N/A</v>
      </c>
      <c r="C252" s="51" t="e">
        <f>VLOOKUP($A252,DSMYDTU!$A$2:$G$487,3,0)</f>
        <v>#N/A</v>
      </c>
      <c r="D252" s="52" t="e">
        <f>VLOOKUP($A252,DSMYDTU!$A$2:$G$487,4,0)</f>
        <v>#N/A</v>
      </c>
      <c r="E252" s="15" t="e">
        <f>VLOOKUP($A252,DSMYDTU!$A$2:$G$487,5,0)</f>
        <v>#N/A</v>
      </c>
      <c r="F252" s="16" t="e">
        <f>VLOOKUP($A252,DSMYDTU!$A$2:$G$487,6,0)</f>
        <v>#N/A</v>
      </c>
      <c r="G252" s="17" t="e">
        <f>VLOOKUP(B252,'TK MYDTU'!$B$8:$Q$8047,13,0)</f>
        <v>#N/A</v>
      </c>
      <c r="H252" s="17" t="e">
        <f>VLOOKUP(B252,'TK MYDTU'!$B$8:$Q$8047,14,0)</f>
        <v>#N/A</v>
      </c>
      <c r="I252" s="17" t="e">
        <f>VLOOKUP(B252,'TK MYDTU'!$B$8:$Q$8047,15,0)</f>
        <v>#N/A</v>
      </c>
      <c r="J252" s="17" t="e">
        <f>VLOOKUP(B252,'TK MYDTU'!$B$8:$Q$8047,16,0)</f>
        <v>#N/A</v>
      </c>
      <c r="K252" s="17" t="e">
        <f t="shared" si="12"/>
        <v>#N/A</v>
      </c>
      <c r="L252" s="17"/>
      <c r="M252" s="18">
        <f t="shared" si="13"/>
        <v>0</v>
      </c>
      <c r="N252" s="19" t="str">
        <f t="shared" si="14"/>
        <v>Không</v>
      </c>
      <c r="O252" s="19" t="e">
        <f>VLOOKUP($A252,DSMYDTU!$A$2:$G$487,7,0)</f>
        <v>#N/A</v>
      </c>
      <c r="P252" s="20"/>
      <c r="Q252" s="53" t="e">
        <f t="shared" si="15"/>
        <v>#N/A</v>
      </c>
      <c r="R252" s="17" t="e">
        <f>VLOOKUP($B252,'TK MYDTU'!$B$8:$X$5049,18,0)</f>
        <v>#N/A</v>
      </c>
      <c r="T252" s="2"/>
      <c r="U252" s="19"/>
      <c r="V252" s="19"/>
    </row>
    <row r="253" spans="1:22" ht="13.8">
      <c r="A253" s="14">
        <v>247</v>
      </c>
      <c r="B253" s="15" t="e">
        <f>VLOOKUP($A253,DSMYDTU!$A$2:$E$487,2,0)</f>
        <v>#N/A</v>
      </c>
      <c r="C253" s="51" t="e">
        <f>VLOOKUP($A253,DSMYDTU!$A$2:$G$487,3,0)</f>
        <v>#N/A</v>
      </c>
      <c r="D253" s="52" t="e">
        <f>VLOOKUP($A253,DSMYDTU!$A$2:$G$487,4,0)</f>
        <v>#N/A</v>
      </c>
      <c r="E253" s="15" t="e">
        <f>VLOOKUP($A253,DSMYDTU!$A$2:$G$487,5,0)</f>
        <v>#N/A</v>
      </c>
      <c r="F253" s="16" t="e">
        <f>VLOOKUP($A253,DSMYDTU!$A$2:$G$487,6,0)</f>
        <v>#N/A</v>
      </c>
      <c r="G253" s="17" t="e">
        <f>VLOOKUP(B253,'TK MYDTU'!$B$8:$Q$8047,13,0)</f>
        <v>#N/A</v>
      </c>
      <c r="H253" s="17" t="e">
        <f>VLOOKUP(B253,'TK MYDTU'!$B$8:$Q$8047,14,0)</f>
        <v>#N/A</v>
      </c>
      <c r="I253" s="17" t="e">
        <f>VLOOKUP(B253,'TK MYDTU'!$B$8:$Q$8047,15,0)</f>
        <v>#N/A</v>
      </c>
      <c r="J253" s="17" t="e">
        <f>VLOOKUP(B253,'TK MYDTU'!$B$8:$Q$8047,16,0)</f>
        <v>#N/A</v>
      </c>
      <c r="K253" s="17" t="e">
        <f t="shared" si="12"/>
        <v>#N/A</v>
      </c>
      <c r="L253" s="17"/>
      <c r="M253" s="18">
        <f t="shared" si="13"/>
        <v>0</v>
      </c>
      <c r="N253" s="19" t="str">
        <f t="shared" si="14"/>
        <v>Không</v>
      </c>
      <c r="O253" s="19" t="e">
        <f>VLOOKUP($A253,DSMYDTU!$A$2:$G$487,7,0)</f>
        <v>#N/A</v>
      </c>
      <c r="P253" s="20"/>
      <c r="Q253" s="53" t="e">
        <f t="shared" si="15"/>
        <v>#N/A</v>
      </c>
      <c r="R253" s="17" t="e">
        <f>VLOOKUP($B253,'TK MYDTU'!$B$8:$X$5049,18,0)</f>
        <v>#N/A</v>
      </c>
      <c r="T253" s="2"/>
      <c r="U253" s="19"/>
      <c r="V253" s="19"/>
    </row>
    <row r="254" spans="1:22" ht="13.8">
      <c r="A254" s="14">
        <v>248</v>
      </c>
      <c r="B254" s="15" t="e">
        <f>VLOOKUP($A254,DSMYDTU!$A$2:$E$487,2,0)</f>
        <v>#N/A</v>
      </c>
      <c r="C254" s="51" t="e">
        <f>VLOOKUP($A254,DSMYDTU!$A$2:$G$487,3,0)</f>
        <v>#N/A</v>
      </c>
      <c r="D254" s="52" t="e">
        <f>VLOOKUP($A254,DSMYDTU!$A$2:$G$487,4,0)</f>
        <v>#N/A</v>
      </c>
      <c r="E254" s="15" t="e">
        <f>VLOOKUP($A254,DSMYDTU!$A$2:$G$487,5,0)</f>
        <v>#N/A</v>
      </c>
      <c r="F254" s="16" t="e">
        <f>VLOOKUP($A254,DSMYDTU!$A$2:$G$487,6,0)</f>
        <v>#N/A</v>
      </c>
      <c r="G254" s="17" t="e">
        <f>VLOOKUP(B254,'TK MYDTU'!$B$8:$Q$8047,13,0)</f>
        <v>#N/A</v>
      </c>
      <c r="H254" s="17" t="e">
        <f>VLOOKUP(B254,'TK MYDTU'!$B$8:$Q$8047,14,0)</f>
        <v>#N/A</v>
      </c>
      <c r="I254" s="17" t="e">
        <f>VLOOKUP(B254,'TK MYDTU'!$B$8:$Q$8047,15,0)</f>
        <v>#N/A</v>
      </c>
      <c r="J254" s="17" t="e">
        <f>VLOOKUP(B254,'TK MYDTU'!$B$8:$Q$8047,16,0)</f>
        <v>#N/A</v>
      </c>
      <c r="K254" s="17" t="e">
        <f t="shared" si="12"/>
        <v>#N/A</v>
      </c>
      <c r="L254" s="17"/>
      <c r="M254" s="18">
        <f t="shared" si="13"/>
        <v>0</v>
      </c>
      <c r="N254" s="19" t="str">
        <f t="shared" si="14"/>
        <v>Không</v>
      </c>
      <c r="O254" s="19" t="e">
        <f>VLOOKUP($A254,DSMYDTU!$A$2:$G$487,7,0)</f>
        <v>#N/A</v>
      </c>
      <c r="P254" s="20"/>
      <c r="Q254" s="53" t="e">
        <f t="shared" si="15"/>
        <v>#N/A</v>
      </c>
      <c r="R254" s="17" t="e">
        <f>VLOOKUP($B254,'TK MYDTU'!$B$8:$X$5049,18,0)</f>
        <v>#N/A</v>
      </c>
      <c r="T254" s="2"/>
      <c r="U254" s="19"/>
      <c r="V254" s="19"/>
    </row>
    <row r="255" spans="1:22" ht="13.8">
      <c r="A255" s="14">
        <v>249</v>
      </c>
      <c r="B255" s="15" t="e">
        <f>VLOOKUP($A255,DSMYDTU!$A$2:$E$487,2,0)</f>
        <v>#N/A</v>
      </c>
      <c r="C255" s="51" t="e">
        <f>VLOOKUP($A255,DSMYDTU!$A$2:$G$487,3,0)</f>
        <v>#N/A</v>
      </c>
      <c r="D255" s="52" t="e">
        <f>VLOOKUP($A255,DSMYDTU!$A$2:$G$487,4,0)</f>
        <v>#N/A</v>
      </c>
      <c r="E255" s="15" t="e">
        <f>VLOOKUP($A255,DSMYDTU!$A$2:$G$487,5,0)</f>
        <v>#N/A</v>
      </c>
      <c r="F255" s="16" t="e">
        <f>VLOOKUP($A255,DSMYDTU!$A$2:$G$487,6,0)</f>
        <v>#N/A</v>
      </c>
      <c r="G255" s="17" t="e">
        <f>VLOOKUP(B255,'TK MYDTU'!$B$8:$Q$8047,13,0)</f>
        <v>#N/A</v>
      </c>
      <c r="H255" s="17" t="e">
        <f>VLOOKUP(B255,'TK MYDTU'!$B$8:$Q$8047,14,0)</f>
        <v>#N/A</v>
      </c>
      <c r="I255" s="17" t="e">
        <f>VLOOKUP(B255,'TK MYDTU'!$B$8:$Q$8047,15,0)</f>
        <v>#N/A</v>
      </c>
      <c r="J255" s="17" t="e">
        <f>VLOOKUP(B255,'TK MYDTU'!$B$8:$Q$8047,16,0)</f>
        <v>#N/A</v>
      </c>
      <c r="K255" s="17" t="e">
        <f t="shared" si="12"/>
        <v>#N/A</v>
      </c>
      <c r="L255" s="17"/>
      <c r="M255" s="18">
        <f t="shared" si="13"/>
        <v>0</v>
      </c>
      <c r="N255" s="19" t="str">
        <f t="shared" si="14"/>
        <v>Không</v>
      </c>
      <c r="O255" s="19" t="e">
        <f>VLOOKUP($A255,DSMYDTU!$A$2:$G$487,7,0)</f>
        <v>#N/A</v>
      </c>
      <c r="P255" s="20"/>
      <c r="Q255" s="53" t="e">
        <f t="shared" si="15"/>
        <v>#N/A</v>
      </c>
      <c r="R255" s="17" t="e">
        <f>VLOOKUP($B255,'TK MYDTU'!$B$8:$X$5049,18,0)</f>
        <v>#N/A</v>
      </c>
      <c r="T255" s="2"/>
      <c r="U255" s="19"/>
      <c r="V255" s="19"/>
    </row>
    <row r="256" spans="1:22" ht="13.8">
      <c r="A256" s="14">
        <v>250</v>
      </c>
      <c r="B256" s="15" t="e">
        <f>VLOOKUP($A256,DSMYDTU!$A$2:$E$487,2,0)</f>
        <v>#N/A</v>
      </c>
      <c r="C256" s="51" t="e">
        <f>VLOOKUP($A256,DSMYDTU!$A$2:$G$487,3,0)</f>
        <v>#N/A</v>
      </c>
      <c r="D256" s="52" t="e">
        <f>VLOOKUP($A256,DSMYDTU!$A$2:$G$487,4,0)</f>
        <v>#N/A</v>
      </c>
      <c r="E256" s="15" t="e">
        <f>VLOOKUP($A256,DSMYDTU!$A$2:$G$487,5,0)</f>
        <v>#N/A</v>
      </c>
      <c r="F256" s="16" t="e">
        <f>VLOOKUP($A256,DSMYDTU!$A$2:$G$487,6,0)</f>
        <v>#N/A</v>
      </c>
      <c r="G256" s="17" t="e">
        <f>VLOOKUP(B256,'TK MYDTU'!$B$8:$Q$8047,13,0)</f>
        <v>#N/A</v>
      </c>
      <c r="H256" s="17" t="e">
        <f>VLOOKUP(B256,'TK MYDTU'!$B$8:$Q$8047,14,0)</f>
        <v>#N/A</v>
      </c>
      <c r="I256" s="17" t="e">
        <f>VLOOKUP(B256,'TK MYDTU'!$B$8:$Q$8047,15,0)</f>
        <v>#N/A</v>
      </c>
      <c r="J256" s="17" t="e">
        <f>VLOOKUP(B256,'TK MYDTU'!$B$8:$Q$8047,16,0)</f>
        <v>#N/A</v>
      </c>
      <c r="K256" s="17" t="e">
        <f t="shared" si="12"/>
        <v>#N/A</v>
      </c>
      <c r="L256" s="17"/>
      <c r="M256" s="18">
        <f t="shared" si="13"/>
        <v>0</v>
      </c>
      <c r="N256" s="19" t="str">
        <f t="shared" si="14"/>
        <v>Không</v>
      </c>
      <c r="O256" s="19" t="e">
        <f>VLOOKUP($A256,DSMYDTU!$A$2:$G$487,7,0)</f>
        <v>#N/A</v>
      </c>
      <c r="P256" s="20"/>
      <c r="Q256" s="53" t="e">
        <f t="shared" si="15"/>
        <v>#N/A</v>
      </c>
      <c r="R256" s="17" t="e">
        <f>VLOOKUP($B256,'TK MYDTU'!$B$8:$X$5049,18,0)</f>
        <v>#N/A</v>
      </c>
      <c r="T256" s="2"/>
      <c r="U256" s="19"/>
      <c r="V256" s="19"/>
    </row>
    <row r="257" spans="1:22" ht="13.8">
      <c r="A257" s="14">
        <v>251</v>
      </c>
      <c r="B257" s="15" t="e">
        <f>VLOOKUP($A257,DSMYDTU!$A$2:$E$487,2,0)</f>
        <v>#N/A</v>
      </c>
      <c r="C257" s="51" t="e">
        <f>VLOOKUP($A257,DSMYDTU!$A$2:$G$487,3,0)</f>
        <v>#N/A</v>
      </c>
      <c r="D257" s="52" t="e">
        <f>VLOOKUP($A257,DSMYDTU!$A$2:$G$487,4,0)</f>
        <v>#N/A</v>
      </c>
      <c r="E257" s="15" t="e">
        <f>VLOOKUP($A257,DSMYDTU!$A$2:$G$487,5,0)</f>
        <v>#N/A</v>
      </c>
      <c r="F257" s="16" t="e">
        <f>VLOOKUP($A257,DSMYDTU!$A$2:$G$487,6,0)</f>
        <v>#N/A</v>
      </c>
      <c r="G257" s="17" t="e">
        <f>VLOOKUP(B257,'TK MYDTU'!$B$8:$Q$8047,13,0)</f>
        <v>#N/A</v>
      </c>
      <c r="H257" s="17" t="e">
        <f>VLOOKUP(B257,'TK MYDTU'!$B$8:$Q$8047,14,0)</f>
        <v>#N/A</v>
      </c>
      <c r="I257" s="17" t="e">
        <f>VLOOKUP(B257,'TK MYDTU'!$B$8:$Q$8047,15,0)</f>
        <v>#N/A</v>
      </c>
      <c r="J257" s="17" t="e">
        <f>VLOOKUP(B257,'TK MYDTU'!$B$8:$Q$8047,16,0)</f>
        <v>#N/A</v>
      </c>
      <c r="K257" s="17" t="e">
        <f t="shared" si="12"/>
        <v>#N/A</v>
      </c>
      <c r="L257" s="17"/>
      <c r="M257" s="18">
        <f t="shared" si="13"/>
        <v>0</v>
      </c>
      <c r="N257" s="19" t="str">
        <f t="shared" si="14"/>
        <v>Không</v>
      </c>
      <c r="O257" s="19" t="e">
        <f>VLOOKUP($A257,DSMYDTU!$A$2:$G$487,7,0)</f>
        <v>#N/A</v>
      </c>
      <c r="P257" s="20"/>
      <c r="Q257" s="53" t="e">
        <f t="shared" si="15"/>
        <v>#N/A</v>
      </c>
      <c r="R257" s="17" t="e">
        <f>VLOOKUP($B257,'TK MYDTU'!$B$8:$X$5049,18,0)</f>
        <v>#N/A</v>
      </c>
      <c r="T257" s="2"/>
      <c r="U257" s="19"/>
      <c r="V257" s="19"/>
    </row>
    <row r="258" spans="1:22" ht="13.8">
      <c r="A258" s="14">
        <v>252</v>
      </c>
      <c r="B258" s="15" t="e">
        <f>VLOOKUP($A258,DSMYDTU!$A$2:$E$487,2,0)</f>
        <v>#N/A</v>
      </c>
      <c r="C258" s="51" t="e">
        <f>VLOOKUP($A258,DSMYDTU!$A$2:$G$487,3,0)</f>
        <v>#N/A</v>
      </c>
      <c r="D258" s="52" t="e">
        <f>VLOOKUP($A258,DSMYDTU!$A$2:$G$487,4,0)</f>
        <v>#N/A</v>
      </c>
      <c r="E258" s="15" t="e">
        <f>VLOOKUP($A258,DSMYDTU!$A$2:$G$487,5,0)</f>
        <v>#N/A</v>
      </c>
      <c r="F258" s="16" t="e">
        <f>VLOOKUP($A258,DSMYDTU!$A$2:$G$487,6,0)</f>
        <v>#N/A</v>
      </c>
      <c r="G258" s="17" t="e">
        <f>VLOOKUP(B258,'TK MYDTU'!$B$8:$Q$8047,13,0)</f>
        <v>#N/A</v>
      </c>
      <c r="H258" s="17" t="e">
        <f>VLOOKUP(B258,'TK MYDTU'!$B$8:$Q$8047,14,0)</f>
        <v>#N/A</v>
      </c>
      <c r="I258" s="17" t="e">
        <f>VLOOKUP(B258,'TK MYDTU'!$B$8:$Q$8047,15,0)</f>
        <v>#N/A</v>
      </c>
      <c r="J258" s="17" t="e">
        <f>VLOOKUP(B258,'TK MYDTU'!$B$8:$Q$8047,16,0)</f>
        <v>#N/A</v>
      </c>
      <c r="K258" s="17" t="e">
        <f t="shared" si="12"/>
        <v>#N/A</v>
      </c>
      <c r="L258" s="17"/>
      <c r="M258" s="18">
        <f t="shared" si="13"/>
        <v>0</v>
      </c>
      <c r="N258" s="19" t="str">
        <f t="shared" si="14"/>
        <v>Không</v>
      </c>
      <c r="O258" s="19" t="e">
        <f>VLOOKUP($A258,DSMYDTU!$A$2:$G$487,7,0)</f>
        <v>#N/A</v>
      </c>
      <c r="P258" s="20"/>
      <c r="Q258" s="53" t="e">
        <f t="shared" si="15"/>
        <v>#N/A</v>
      </c>
      <c r="R258" s="17" t="e">
        <f>VLOOKUP($B258,'TK MYDTU'!$B$8:$X$5049,18,0)</f>
        <v>#N/A</v>
      </c>
      <c r="T258" s="2"/>
      <c r="U258" s="19"/>
      <c r="V258" s="19"/>
    </row>
    <row r="259" spans="1:22" ht="13.8">
      <c r="A259" s="14">
        <v>253</v>
      </c>
      <c r="B259" s="15" t="e">
        <f>VLOOKUP($A259,DSMYDTU!$A$2:$E$487,2,0)</f>
        <v>#N/A</v>
      </c>
      <c r="C259" s="51" t="e">
        <f>VLOOKUP($A259,DSMYDTU!$A$2:$G$487,3,0)</f>
        <v>#N/A</v>
      </c>
      <c r="D259" s="52" t="e">
        <f>VLOOKUP($A259,DSMYDTU!$A$2:$G$487,4,0)</f>
        <v>#N/A</v>
      </c>
      <c r="E259" s="15" t="e">
        <f>VLOOKUP($A259,DSMYDTU!$A$2:$G$487,5,0)</f>
        <v>#N/A</v>
      </c>
      <c r="F259" s="16" t="e">
        <f>VLOOKUP($A259,DSMYDTU!$A$2:$G$487,6,0)</f>
        <v>#N/A</v>
      </c>
      <c r="G259" s="17" t="e">
        <f>VLOOKUP(B259,'TK MYDTU'!$B$8:$Q$8047,13,0)</f>
        <v>#N/A</v>
      </c>
      <c r="H259" s="17" t="e">
        <f>VLOOKUP(B259,'TK MYDTU'!$B$8:$Q$8047,14,0)</f>
        <v>#N/A</v>
      </c>
      <c r="I259" s="17" t="e">
        <f>VLOOKUP(B259,'TK MYDTU'!$B$8:$Q$8047,15,0)</f>
        <v>#N/A</v>
      </c>
      <c r="J259" s="17" t="e">
        <f>VLOOKUP(B259,'TK MYDTU'!$B$8:$Q$8047,16,0)</f>
        <v>#N/A</v>
      </c>
      <c r="K259" s="17" t="e">
        <f t="shared" si="12"/>
        <v>#N/A</v>
      </c>
      <c r="L259" s="17"/>
      <c r="M259" s="18">
        <f t="shared" si="13"/>
        <v>0</v>
      </c>
      <c r="N259" s="19" t="str">
        <f t="shared" si="14"/>
        <v>Không</v>
      </c>
      <c r="O259" s="19" t="e">
        <f>VLOOKUP($A259,DSMYDTU!$A$2:$G$487,7,0)</f>
        <v>#N/A</v>
      </c>
      <c r="P259" s="20"/>
      <c r="Q259" s="53" t="e">
        <f t="shared" si="15"/>
        <v>#N/A</v>
      </c>
      <c r="R259" s="17" t="e">
        <f>VLOOKUP($B259,'TK MYDTU'!$B$8:$X$5049,18,0)</f>
        <v>#N/A</v>
      </c>
      <c r="T259" s="2"/>
      <c r="U259" s="19"/>
      <c r="V259" s="19"/>
    </row>
    <row r="260" spans="1:22" ht="13.8">
      <c r="A260" s="14">
        <v>254</v>
      </c>
      <c r="B260" s="15" t="e">
        <f>VLOOKUP($A260,DSMYDTU!$A$2:$E$487,2,0)</f>
        <v>#N/A</v>
      </c>
      <c r="C260" s="51" t="e">
        <f>VLOOKUP($A260,DSMYDTU!$A$2:$G$487,3,0)</f>
        <v>#N/A</v>
      </c>
      <c r="D260" s="52" t="e">
        <f>VLOOKUP($A260,DSMYDTU!$A$2:$G$487,4,0)</f>
        <v>#N/A</v>
      </c>
      <c r="E260" s="15" t="e">
        <f>VLOOKUP($A260,DSMYDTU!$A$2:$G$487,5,0)</f>
        <v>#N/A</v>
      </c>
      <c r="F260" s="16" t="e">
        <f>VLOOKUP($A260,DSMYDTU!$A$2:$G$487,6,0)</f>
        <v>#N/A</v>
      </c>
      <c r="G260" s="17" t="e">
        <f>VLOOKUP(B260,'TK MYDTU'!$B$8:$Q$8047,13,0)</f>
        <v>#N/A</v>
      </c>
      <c r="H260" s="17" t="e">
        <f>VLOOKUP(B260,'TK MYDTU'!$B$8:$Q$8047,14,0)</f>
        <v>#N/A</v>
      </c>
      <c r="I260" s="17" t="e">
        <f>VLOOKUP(B260,'TK MYDTU'!$B$8:$Q$8047,15,0)</f>
        <v>#N/A</v>
      </c>
      <c r="J260" s="17" t="e">
        <f>VLOOKUP(B260,'TK MYDTU'!$B$8:$Q$8047,16,0)</f>
        <v>#N/A</v>
      </c>
      <c r="K260" s="17" t="e">
        <f t="shared" si="12"/>
        <v>#N/A</v>
      </c>
      <c r="L260" s="17"/>
      <c r="M260" s="18">
        <f t="shared" si="13"/>
        <v>0</v>
      </c>
      <c r="N260" s="19" t="str">
        <f t="shared" si="14"/>
        <v>Không</v>
      </c>
      <c r="O260" s="19" t="e">
        <f>VLOOKUP($A260,DSMYDTU!$A$2:$G$487,7,0)</f>
        <v>#N/A</v>
      </c>
      <c r="P260" s="20"/>
      <c r="Q260" s="53" t="e">
        <f t="shared" si="15"/>
        <v>#N/A</v>
      </c>
      <c r="R260" s="17" t="e">
        <f>VLOOKUP($B260,'TK MYDTU'!$B$8:$X$5049,18,0)</f>
        <v>#N/A</v>
      </c>
      <c r="T260" s="2"/>
      <c r="U260" s="19"/>
      <c r="V260" s="19"/>
    </row>
    <row r="261" spans="1:22" ht="13.8">
      <c r="A261" s="14">
        <v>255</v>
      </c>
      <c r="B261" s="15" t="e">
        <f>VLOOKUP($A261,DSMYDTU!$A$2:$E$487,2,0)</f>
        <v>#N/A</v>
      </c>
      <c r="C261" s="51" t="e">
        <f>VLOOKUP($A261,DSMYDTU!$A$2:$G$487,3,0)</f>
        <v>#N/A</v>
      </c>
      <c r="D261" s="52" t="e">
        <f>VLOOKUP($A261,DSMYDTU!$A$2:$G$487,4,0)</f>
        <v>#N/A</v>
      </c>
      <c r="E261" s="15" t="e">
        <f>VLOOKUP($A261,DSMYDTU!$A$2:$G$487,5,0)</f>
        <v>#N/A</v>
      </c>
      <c r="F261" s="16" t="e">
        <f>VLOOKUP($A261,DSMYDTU!$A$2:$G$487,6,0)</f>
        <v>#N/A</v>
      </c>
      <c r="G261" s="17" t="e">
        <f>VLOOKUP(B261,'TK MYDTU'!$B$8:$Q$8047,13,0)</f>
        <v>#N/A</v>
      </c>
      <c r="H261" s="17" t="e">
        <f>VLOOKUP(B261,'TK MYDTU'!$B$8:$Q$8047,14,0)</f>
        <v>#N/A</v>
      </c>
      <c r="I261" s="17" t="e">
        <f>VLOOKUP(B261,'TK MYDTU'!$B$8:$Q$8047,15,0)</f>
        <v>#N/A</v>
      </c>
      <c r="J261" s="17" t="e">
        <f>VLOOKUP(B261,'TK MYDTU'!$B$8:$Q$8047,16,0)</f>
        <v>#N/A</v>
      </c>
      <c r="K261" s="17" t="e">
        <f t="shared" si="12"/>
        <v>#N/A</v>
      </c>
      <c r="L261" s="17"/>
      <c r="M261" s="18">
        <f t="shared" si="13"/>
        <v>0</v>
      </c>
      <c r="N261" s="19" t="str">
        <f t="shared" si="14"/>
        <v>Không</v>
      </c>
      <c r="O261" s="19" t="e">
        <f>VLOOKUP($A261,DSMYDTU!$A$2:$G$487,7,0)</f>
        <v>#N/A</v>
      </c>
      <c r="P261" s="20"/>
      <c r="Q261" s="53" t="e">
        <f t="shared" si="15"/>
        <v>#N/A</v>
      </c>
      <c r="R261" s="17" t="e">
        <f>VLOOKUP($B261,'TK MYDTU'!$B$8:$X$5049,18,0)</f>
        <v>#N/A</v>
      </c>
      <c r="T261" s="2"/>
      <c r="U261" s="19"/>
      <c r="V261" s="19"/>
    </row>
    <row r="262" spans="1:22" ht="13.8">
      <c r="A262" s="14">
        <v>256</v>
      </c>
      <c r="B262" s="15" t="e">
        <f>VLOOKUP($A262,DSMYDTU!$A$2:$E$487,2,0)</f>
        <v>#N/A</v>
      </c>
      <c r="C262" s="51" t="e">
        <f>VLOOKUP($A262,DSMYDTU!$A$2:$G$487,3,0)</f>
        <v>#N/A</v>
      </c>
      <c r="D262" s="52" t="e">
        <f>VLOOKUP($A262,DSMYDTU!$A$2:$G$487,4,0)</f>
        <v>#N/A</v>
      </c>
      <c r="E262" s="15" t="e">
        <f>VLOOKUP($A262,DSMYDTU!$A$2:$G$487,5,0)</f>
        <v>#N/A</v>
      </c>
      <c r="F262" s="16" t="e">
        <f>VLOOKUP($A262,DSMYDTU!$A$2:$G$487,6,0)</f>
        <v>#N/A</v>
      </c>
      <c r="G262" s="17" t="e">
        <f>VLOOKUP(B262,'TK MYDTU'!$B$8:$Q$8047,13,0)</f>
        <v>#N/A</v>
      </c>
      <c r="H262" s="17" t="e">
        <f>VLOOKUP(B262,'TK MYDTU'!$B$8:$Q$8047,14,0)</f>
        <v>#N/A</v>
      </c>
      <c r="I262" s="17" t="e">
        <f>VLOOKUP(B262,'TK MYDTU'!$B$8:$Q$8047,15,0)</f>
        <v>#N/A</v>
      </c>
      <c r="J262" s="17" t="e">
        <f>VLOOKUP(B262,'TK MYDTU'!$B$8:$Q$8047,16,0)</f>
        <v>#N/A</v>
      </c>
      <c r="K262" s="17" t="e">
        <f t="shared" si="12"/>
        <v>#N/A</v>
      </c>
      <c r="L262" s="17"/>
      <c r="M262" s="18">
        <f t="shared" si="13"/>
        <v>0</v>
      </c>
      <c r="N262" s="19" t="str">
        <f t="shared" si="14"/>
        <v>Không</v>
      </c>
      <c r="O262" s="19" t="e">
        <f>VLOOKUP($A262,DSMYDTU!$A$2:$G$487,7,0)</f>
        <v>#N/A</v>
      </c>
      <c r="P262" s="20"/>
      <c r="Q262" s="53" t="e">
        <f t="shared" si="15"/>
        <v>#N/A</v>
      </c>
      <c r="R262" s="17" t="e">
        <f>VLOOKUP($B262,'TK MYDTU'!$B$8:$X$5049,18,0)</f>
        <v>#N/A</v>
      </c>
      <c r="T262" s="2"/>
      <c r="U262" s="19"/>
      <c r="V262" s="19"/>
    </row>
    <row r="263" spans="1:22" ht="13.8">
      <c r="A263" s="14">
        <v>257</v>
      </c>
      <c r="B263" s="15" t="e">
        <f>VLOOKUP($A263,DSMYDTU!$A$2:$E$487,2,0)</f>
        <v>#N/A</v>
      </c>
      <c r="C263" s="51" t="e">
        <f>VLOOKUP($A263,DSMYDTU!$A$2:$G$487,3,0)</f>
        <v>#N/A</v>
      </c>
      <c r="D263" s="52" t="e">
        <f>VLOOKUP($A263,DSMYDTU!$A$2:$G$487,4,0)</f>
        <v>#N/A</v>
      </c>
      <c r="E263" s="15" t="e">
        <f>VLOOKUP($A263,DSMYDTU!$A$2:$G$487,5,0)</f>
        <v>#N/A</v>
      </c>
      <c r="F263" s="16" t="e">
        <f>VLOOKUP($A263,DSMYDTU!$A$2:$G$487,6,0)</f>
        <v>#N/A</v>
      </c>
      <c r="G263" s="17" t="e">
        <f>VLOOKUP(B263,'TK MYDTU'!$B$8:$Q$8047,13,0)</f>
        <v>#N/A</v>
      </c>
      <c r="H263" s="17" t="e">
        <f>VLOOKUP(B263,'TK MYDTU'!$B$8:$Q$8047,14,0)</f>
        <v>#N/A</v>
      </c>
      <c r="I263" s="17" t="e">
        <f>VLOOKUP(B263,'TK MYDTU'!$B$8:$Q$8047,15,0)</f>
        <v>#N/A</v>
      </c>
      <c r="J263" s="17" t="e">
        <f>VLOOKUP(B263,'TK MYDTU'!$B$8:$Q$8047,16,0)</f>
        <v>#N/A</v>
      </c>
      <c r="K263" s="17" t="e">
        <f t="shared" ref="K263:K326" si="16">J263=L263</f>
        <v>#N/A</v>
      </c>
      <c r="L263" s="17"/>
      <c r="M263" s="18">
        <f t="shared" ref="M263:M326" si="17">IF(AND(L263&gt;=1,ISNUMBER(L263)=TRUE),ROUND(SUMPRODUCT(G263:L263,$G$6:$L$6)/$M$6,1),0)</f>
        <v>0</v>
      </c>
      <c r="N263" s="19" t="str">
        <f t="shared" si="14"/>
        <v>Không</v>
      </c>
      <c r="O263" s="19" t="e">
        <f>VLOOKUP($A263,DSMYDTU!$A$2:$G$487,7,0)</f>
        <v>#N/A</v>
      </c>
      <c r="P263" s="20"/>
      <c r="Q263" s="53" t="e">
        <f t="shared" si="15"/>
        <v>#N/A</v>
      </c>
      <c r="R263" s="17" t="e">
        <f>VLOOKUP($B263,'TK MYDTU'!$B$8:$X$5049,18,0)</f>
        <v>#N/A</v>
      </c>
      <c r="T263" s="2"/>
      <c r="U263" s="19"/>
      <c r="V263" s="19"/>
    </row>
    <row r="264" spans="1:22" ht="13.8">
      <c r="A264" s="14">
        <v>258</v>
      </c>
      <c r="B264" s="15" t="e">
        <f>VLOOKUP($A264,DSMYDTU!$A$2:$E$487,2,0)</f>
        <v>#N/A</v>
      </c>
      <c r="C264" s="51" t="e">
        <f>VLOOKUP($A264,DSMYDTU!$A$2:$G$487,3,0)</f>
        <v>#N/A</v>
      </c>
      <c r="D264" s="52" t="e">
        <f>VLOOKUP($A264,DSMYDTU!$A$2:$G$487,4,0)</f>
        <v>#N/A</v>
      </c>
      <c r="E264" s="15" t="e">
        <f>VLOOKUP($A264,DSMYDTU!$A$2:$G$487,5,0)</f>
        <v>#N/A</v>
      </c>
      <c r="F264" s="16" t="e">
        <f>VLOOKUP($A264,DSMYDTU!$A$2:$G$487,6,0)</f>
        <v>#N/A</v>
      </c>
      <c r="G264" s="17" t="e">
        <f>VLOOKUP(B264,'TK MYDTU'!$B$8:$Q$8047,13,0)</f>
        <v>#N/A</v>
      </c>
      <c r="H264" s="17" t="e">
        <f>VLOOKUP(B264,'TK MYDTU'!$B$8:$Q$8047,14,0)</f>
        <v>#N/A</v>
      </c>
      <c r="I264" s="17" t="e">
        <f>VLOOKUP(B264,'TK MYDTU'!$B$8:$Q$8047,15,0)</f>
        <v>#N/A</v>
      </c>
      <c r="J264" s="17" t="e">
        <f>VLOOKUP(B264,'TK MYDTU'!$B$8:$Q$8047,16,0)</f>
        <v>#N/A</v>
      </c>
      <c r="K264" s="17" t="e">
        <f t="shared" si="16"/>
        <v>#N/A</v>
      </c>
      <c r="L264" s="17"/>
      <c r="M264" s="18">
        <f t="shared" si="17"/>
        <v>0</v>
      </c>
      <c r="N264" s="19" t="str">
        <f t="shared" ref="N264:N327" si="18">VLOOKUP(M264,$S$7:$T$542,2,0)</f>
        <v>Không</v>
      </c>
      <c r="O264" s="19" t="e">
        <f>VLOOKUP($A264,DSMYDTU!$A$2:$G$487,7,0)</f>
        <v>#N/A</v>
      </c>
      <c r="P264" s="20"/>
      <c r="Q264" s="53" t="e">
        <f t="shared" ref="Q264:Q327" si="19">R264=M264</f>
        <v>#N/A</v>
      </c>
      <c r="R264" s="17" t="e">
        <f>VLOOKUP($B264,'TK MYDTU'!$B$8:$X$5049,18,0)</f>
        <v>#N/A</v>
      </c>
      <c r="T264" s="2"/>
      <c r="U264" s="19"/>
      <c r="V264" s="19"/>
    </row>
    <row r="265" spans="1:22" ht="13.8">
      <c r="A265" s="14">
        <v>259</v>
      </c>
      <c r="B265" s="15" t="e">
        <f>VLOOKUP($A265,DSMYDTU!$A$2:$E$487,2,0)</f>
        <v>#N/A</v>
      </c>
      <c r="C265" s="51" t="e">
        <f>VLOOKUP($A265,DSMYDTU!$A$2:$G$487,3,0)</f>
        <v>#N/A</v>
      </c>
      <c r="D265" s="52" t="e">
        <f>VLOOKUP($A265,DSMYDTU!$A$2:$G$487,4,0)</f>
        <v>#N/A</v>
      </c>
      <c r="E265" s="15" t="e">
        <f>VLOOKUP($A265,DSMYDTU!$A$2:$G$487,5,0)</f>
        <v>#N/A</v>
      </c>
      <c r="F265" s="16" t="e">
        <f>VLOOKUP($A265,DSMYDTU!$A$2:$G$487,6,0)</f>
        <v>#N/A</v>
      </c>
      <c r="G265" s="17" t="e">
        <f>VLOOKUP(B265,'TK MYDTU'!$B$8:$Q$8047,13,0)</f>
        <v>#N/A</v>
      </c>
      <c r="H265" s="17" t="e">
        <f>VLOOKUP(B265,'TK MYDTU'!$B$8:$Q$8047,14,0)</f>
        <v>#N/A</v>
      </c>
      <c r="I265" s="17" t="e">
        <f>VLOOKUP(B265,'TK MYDTU'!$B$8:$Q$8047,15,0)</f>
        <v>#N/A</v>
      </c>
      <c r="J265" s="17" t="e">
        <f>VLOOKUP(B265,'TK MYDTU'!$B$8:$Q$8047,16,0)</f>
        <v>#N/A</v>
      </c>
      <c r="K265" s="17" t="e">
        <f t="shared" si="16"/>
        <v>#N/A</v>
      </c>
      <c r="L265" s="17"/>
      <c r="M265" s="18">
        <f t="shared" si="17"/>
        <v>0</v>
      </c>
      <c r="N265" s="19" t="str">
        <f t="shared" si="18"/>
        <v>Không</v>
      </c>
      <c r="O265" s="19" t="e">
        <f>VLOOKUP($A265,DSMYDTU!$A$2:$G$487,7,0)</f>
        <v>#N/A</v>
      </c>
      <c r="P265" s="20"/>
      <c r="Q265" s="53" t="e">
        <f t="shared" si="19"/>
        <v>#N/A</v>
      </c>
      <c r="R265" s="17" t="e">
        <f>VLOOKUP($B265,'TK MYDTU'!$B$8:$X$5049,18,0)</f>
        <v>#N/A</v>
      </c>
      <c r="T265" s="2"/>
      <c r="U265" s="19"/>
      <c r="V265" s="19"/>
    </row>
    <row r="266" spans="1:22" ht="13.8">
      <c r="A266" s="14">
        <v>260</v>
      </c>
      <c r="B266" s="15" t="e">
        <f>VLOOKUP($A266,DSMYDTU!$A$2:$E$487,2,0)</f>
        <v>#N/A</v>
      </c>
      <c r="C266" s="51" t="e">
        <f>VLOOKUP($A266,DSMYDTU!$A$2:$G$487,3,0)</f>
        <v>#N/A</v>
      </c>
      <c r="D266" s="52" t="e">
        <f>VLOOKUP($A266,DSMYDTU!$A$2:$G$487,4,0)</f>
        <v>#N/A</v>
      </c>
      <c r="E266" s="15" t="e">
        <f>VLOOKUP($A266,DSMYDTU!$A$2:$G$487,5,0)</f>
        <v>#N/A</v>
      </c>
      <c r="F266" s="16" t="e">
        <f>VLOOKUP($A266,DSMYDTU!$A$2:$G$487,6,0)</f>
        <v>#N/A</v>
      </c>
      <c r="G266" s="17" t="e">
        <f>VLOOKUP(B266,'TK MYDTU'!$B$8:$Q$8047,13,0)</f>
        <v>#N/A</v>
      </c>
      <c r="H266" s="17" t="e">
        <f>VLOOKUP(B266,'TK MYDTU'!$B$8:$Q$8047,14,0)</f>
        <v>#N/A</v>
      </c>
      <c r="I266" s="17" t="e">
        <f>VLOOKUP(B266,'TK MYDTU'!$B$8:$Q$8047,15,0)</f>
        <v>#N/A</v>
      </c>
      <c r="J266" s="17" t="e">
        <f>VLOOKUP(B266,'TK MYDTU'!$B$8:$Q$8047,16,0)</f>
        <v>#N/A</v>
      </c>
      <c r="K266" s="17" t="e">
        <f t="shared" si="16"/>
        <v>#N/A</v>
      </c>
      <c r="L266" s="17"/>
      <c r="M266" s="18">
        <f t="shared" si="17"/>
        <v>0</v>
      </c>
      <c r="N266" s="19" t="str">
        <f t="shared" si="18"/>
        <v>Không</v>
      </c>
      <c r="O266" s="19" t="e">
        <f>VLOOKUP($A266,DSMYDTU!$A$2:$G$487,7,0)</f>
        <v>#N/A</v>
      </c>
      <c r="P266" s="20"/>
      <c r="Q266" s="53" t="e">
        <f t="shared" si="19"/>
        <v>#N/A</v>
      </c>
      <c r="R266" s="17" t="e">
        <f>VLOOKUP($B266,'TK MYDTU'!$B$8:$X$5049,18,0)</f>
        <v>#N/A</v>
      </c>
      <c r="T266" s="2"/>
      <c r="U266" s="19"/>
      <c r="V266" s="19"/>
    </row>
    <row r="267" spans="1:22" ht="13.8">
      <c r="A267" s="14">
        <v>261</v>
      </c>
      <c r="B267" s="15" t="e">
        <f>VLOOKUP($A267,DSMYDTU!$A$2:$E$487,2,0)</f>
        <v>#N/A</v>
      </c>
      <c r="C267" s="51" t="e">
        <f>VLOOKUP($A267,DSMYDTU!$A$2:$G$487,3,0)</f>
        <v>#N/A</v>
      </c>
      <c r="D267" s="52" t="e">
        <f>VLOOKUP($A267,DSMYDTU!$A$2:$G$487,4,0)</f>
        <v>#N/A</v>
      </c>
      <c r="E267" s="15" t="e">
        <f>VLOOKUP($A267,DSMYDTU!$A$2:$G$487,5,0)</f>
        <v>#N/A</v>
      </c>
      <c r="F267" s="16" t="e">
        <f>VLOOKUP($A267,DSMYDTU!$A$2:$G$487,6,0)</f>
        <v>#N/A</v>
      </c>
      <c r="G267" s="17" t="e">
        <f>VLOOKUP(B267,'TK MYDTU'!$B$8:$Q$8047,13,0)</f>
        <v>#N/A</v>
      </c>
      <c r="H267" s="17" t="e">
        <f>VLOOKUP(B267,'TK MYDTU'!$B$8:$Q$8047,14,0)</f>
        <v>#N/A</v>
      </c>
      <c r="I267" s="17" t="e">
        <f>VLOOKUP(B267,'TK MYDTU'!$B$8:$Q$8047,15,0)</f>
        <v>#N/A</v>
      </c>
      <c r="J267" s="17" t="e">
        <f>VLOOKUP(B267,'TK MYDTU'!$B$8:$Q$8047,16,0)</f>
        <v>#N/A</v>
      </c>
      <c r="K267" s="17" t="e">
        <f t="shared" si="16"/>
        <v>#N/A</v>
      </c>
      <c r="L267" s="17"/>
      <c r="M267" s="18">
        <f t="shared" si="17"/>
        <v>0</v>
      </c>
      <c r="N267" s="19" t="str">
        <f t="shared" si="18"/>
        <v>Không</v>
      </c>
      <c r="O267" s="19" t="e">
        <f>VLOOKUP($A267,DSMYDTU!$A$2:$G$487,7,0)</f>
        <v>#N/A</v>
      </c>
      <c r="P267" s="20"/>
      <c r="Q267" s="53" t="e">
        <f t="shared" si="19"/>
        <v>#N/A</v>
      </c>
      <c r="R267" s="17" t="e">
        <f>VLOOKUP($B267,'TK MYDTU'!$B$8:$X$5049,18,0)</f>
        <v>#N/A</v>
      </c>
      <c r="T267" s="2"/>
      <c r="U267" s="19"/>
      <c r="V267" s="19"/>
    </row>
    <row r="268" spans="1:22" ht="13.8">
      <c r="A268" s="14">
        <v>262</v>
      </c>
      <c r="B268" s="15" t="e">
        <f>VLOOKUP($A268,DSMYDTU!$A$2:$E$487,2,0)</f>
        <v>#N/A</v>
      </c>
      <c r="C268" s="51" t="e">
        <f>VLOOKUP($A268,DSMYDTU!$A$2:$G$487,3,0)</f>
        <v>#N/A</v>
      </c>
      <c r="D268" s="52" t="e">
        <f>VLOOKUP($A268,DSMYDTU!$A$2:$G$487,4,0)</f>
        <v>#N/A</v>
      </c>
      <c r="E268" s="15" t="e">
        <f>VLOOKUP($A268,DSMYDTU!$A$2:$G$487,5,0)</f>
        <v>#N/A</v>
      </c>
      <c r="F268" s="16" t="e">
        <f>VLOOKUP($A268,DSMYDTU!$A$2:$G$487,6,0)</f>
        <v>#N/A</v>
      </c>
      <c r="G268" s="17" t="e">
        <f>VLOOKUP(B268,'TK MYDTU'!$B$8:$Q$8047,13,0)</f>
        <v>#N/A</v>
      </c>
      <c r="H268" s="17" t="e">
        <f>VLOOKUP(B268,'TK MYDTU'!$B$8:$Q$8047,14,0)</f>
        <v>#N/A</v>
      </c>
      <c r="I268" s="17" t="e">
        <f>VLOOKUP(B268,'TK MYDTU'!$B$8:$Q$8047,15,0)</f>
        <v>#N/A</v>
      </c>
      <c r="J268" s="17" t="e">
        <f>VLOOKUP(B268,'TK MYDTU'!$B$8:$Q$8047,16,0)</f>
        <v>#N/A</v>
      </c>
      <c r="K268" s="17" t="e">
        <f t="shared" si="16"/>
        <v>#N/A</v>
      </c>
      <c r="L268" s="17"/>
      <c r="M268" s="18">
        <f t="shared" si="17"/>
        <v>0</v>
      </c>
      <c r="N268" s="19" t="str">
        <f t="shared" si="18"/>
        <v>Không</v>
      </c>
      <c r="O268" s="19" t="e">
        <f>VLOOKUP($A268,DSMYDTU!$A$2:$G$487,7,0)</f>
        <v>#N/A</v>
      </c>
      <c r="P268" s="20"/>
      <c r="Q268" s="53" t="e">
        <f t="shared" si="19"/>
        <v>#N/A</v>
      </c>
      <c r="R268" s="17" t="e">
        <f>VLOOKUP($B268,'TK MYDTU'!$B$8:$X$5049,18,0)</f>
        <v>#N/A</v>
      </c>
      <c r="T268" s="2"/>
      <c r="U268" s="19"/>
      <c r="V268" s="19"/>
    </row>
    <row r="269" spans="1:22" ht="13.8">
      <c r="A269" s="14">
        <v>263</v>
      </c>
      <c r="B269" s="15" t="e">
        <f>VLOOKUP($A269,DSMYDTU!$A$2:$E$487,2,0)</f>
        <v>#N/A</v>
      </c>
      <c r="C269" s="51" t="e">
        <f>VLOOKUP($A269,DSMYDTU!$A$2:$G$487,3,0)</f>
        <v>#N/A</v>
      </c>
      <c r="D269" s="52" t="e">
        <f>VLOOKUP($A269,DSMYDTU!$A$2:$G$487,4,0)</f>
        <v>#N/A</v>
      </c>
      <c r="E269" s="15" t="e">
        <f>VLOOKUP($A269,DSMYDTU!$A$2:$G$487,5,0)</f>
        <v>#N/A</v>
      </c>
      <c r="F269" s="16" t="e">
        <f>VLOOKUP($A269,DSMYDTU!$A$2:$G$487,6,0)</f>
        <v>#N/A</v>
      </c>
      <c r="G269" s="17" t="e">
        <f>VLOOKUP(B269,'TK MYDTU'!$B$8:$Q$8047,13,0)</f>
        <v>#N/A</v>
      </c>
      <c r="H269" s="17" t="e">
        <f>VLOOKUP(B269,'TK MYDTU'!$B$8:$Q$8047,14,0)</f>
        <v>#N/A</v>
      </c>
      <c r="I269" s="17" t="e">
        <f>VLOOKUP(B269,'TK MYDTU'!$B$8:$Q$8047,15,0)</f>
        <v>#N/A</v>
      </c>
      <c r="J269" s="17" t="e">
        <f>VLOOKUP(B269,'TK MYDTU'!$B$8:$Q$8047,16,0)</f>
        <v>#N/A</v>
      </c>
      <c r="K269" s="17" t="e">
        <f t="shared" si="16"/>
        <v>#N/A</v>
      </c>
      <c r="L269" s="17"/>
      <c r="M269" s="18">
        <f t="shared" si="17"/>
        <v>0</v>
      </c>
      <c r="N269" s="19" t="str">
        <f t="shared" si="18"/>
        <v>Không</v>
      </c>
      <c r="O269" s="19" t="e">
        <f>VLOOKUP($A269,DSMYDTU!$A$2:$G$487,7,0)</f>
        <v>#N/A</v>
      </c>
      <c r="P269" s="20"/>
      <c r="Q269" s="53" t="e">
        <f t="shared" si="19"/>
        <v>#N/A</v>
      </c>
      <c r="R269" s="17" t="e">
        <f>VLOOKUP($B269,'TK MYDTU'!$B$8:$X$5049,18,0)</f>
        <v>#N/A</v>
      </c>
      <c r="T269" s="2"/>
      <c r="U269" s="19"/>
      <c r="V269" s="19"/>
    </row>
    <row r="270" spans="1:22" ht="13.8">
      <c r="A270" s="14">
        <v>264</v>
      </c>
      <c r="B270" s="15" t="e">
        <f>VLOOKUP($A270,DSMYDTU!$A$2:$E$487,2,0)</f>
        <v>#N/A</v>
      </c>
      <c r="C270" s="51" t="e">
        <f>VLOOKUP($A270,DSMYDTU!$A$2:$G$487,3,0)</f>
        <v>#N/A</v>
      </c>
      <c r="D270" s="52" t="e">
        <f>VLOOKUP($A270,DSMYDTU!$A$2:$G$487,4,0)</f>
        <v>#N/A</v>
      </c>
      <c r="E270" s="15" t="e">
        <f>VLOOKUP($A270,DSMYDTU!$A$2:$G$487,5,0)</f>
        <v>#N/A</v>
      </c>
      <c r="F270" s="16" t="e">
        <f>VLOOKUP($A270,DSMYDTU!$A$2:$G$487,6,0)</f>
        <v>#N/A</v>
      </c>
      <c r="G270" s="17" t="e">
        <f>VLOOKUP(B270,'TK MYDTU'!$B$8:$Q$8047,13,0)</f>
        <v>#N/A</v>
      </c>
      <c r="H270" s="17" t="e">
        <f>VLOOKUP(B270,'TK MYDTU'!$B$8:$Q$8047,14,0)</f>
        <v>#N/A</v>
      </c>
      <c r="I270" s="17" t="e">
        <f>VLOOKUP(B270,'TK MYDTU'!$B$8:$Q$8047,15,0)</f>
        <v>#N/A</v>
      </c>
      <c r="J270" s="17" t="e">
        <f>VLOOKUP(B270,'TK MYDTU'!$B$8:$Q$8047,16,0)</f>
        <v>#N/A</v>
      </c>
      <c r="K270" s="17" t="e">
        <f t="shared" si="16"/>
        <v>#N/A</v>
      </c>
      <c r="L270" s="17"/>
      <c r="M270" s="18">
        <f t="shared" si="17"/>
        <v>0</v>
      </c>
      <c r="N270" s="19" t="str">
        <f t="shared" si="18"/>
        <v>Không</v>
      </c>
      <c r="O270" s="19" t="e">
        <f>VLOOKUP($A270,DSMYDTU!$A$2:$G$487,7,0)</f>
        <v>#N/A</v>
      </c>
      <c r="P270" s="20"/>
      <c r="Q270" s="53" t="e">
        <f t="shared" si="19"/>
        <v>#N/A</v>
      </c>
      <c r="R270" s="17" t="e">
        <f>VLOOKUP($B270,'TK MYDTU'!$B$8:$X$5049,18,0)</f>
        <v>#N/A</v>
      </c>
      <c r="T270" s="2"/>
      <c r="U270" s="19"/>
      <c r="V270" s="19"/>
    </row>
    <row r="271" spans="1:22" ht="13.8">
      <c r="A271" s="14">
        <v>265</v>
      </c>
      <c r="B271" s="15" t="e">
        <f>VLOOKUP($A271,DSMYDTU!$A$2:$E$487,2,0)</f>
        <v>#N/A</v>
      </c>
      <c r="C271" s="51" t="e">
        <f>VLOOKUP($A271,DSMYDTU!$A$2:$G$487,3,0)</f>
        <v>#N/A</v>
      </c>
      <c r="D271" s="52" t="e">
        <f>VLOOKUP($A271,DSMYDTU!$A$2:$G$487,4,0)</f>
        <v>#N/A</v>
      </c>
      <c r="E271" s="15" t="e">
        <f>VLOOKUP($A271,DSMYDTU!$A$2:$G$487,5,0)</f>
        <v>#N/A</v>
      </c>
      <c r="F271" s="16" t="e">
        <f>VLOOKUP($A271,DSMYDTU!$A$2:$G$487,6,0)</f>
        <v>#N/A</v>
      </c>
      <c r="G271" s="17" t="e">
        <f>VLOOKUP(B271,'TK MYDTU'!$B$8:$Q$8047,13,0)</f>
        <v>#N/A</v>
      </c>
      <c r="H271" s="17" t="e">
        <f>VLOOKUP(B271,'TK MYDTU'!$B$8:$Q$8047,14,0)</f>
        <v>#N/A</v>
      </c>
      <c r="I271" s="17" t="e">
        <f>VLOOKUP(B271,'TK MYDTU'!$B$8:$Q$8047,15,0)</f>
        <v>#N/A</v>
      </c>
      <c r="J271" s="17" t="e">
        <f>VLOOKUP(B271,'TK MYDTU'!$B$8:$Q$8047,16,0)</f>
        <v>#N/A</v>
      </c>
      <c r="K271" s="17" t="e">
        <f t="shared" si="16"/>
        <v>#N/A</v>
      </c>
      <c r="L271" s="17"/>
      <c r="M271" s="18">
        <f t="shared" si="17"/>
        <v>0</v>
      </c>
      <c r="N271" s="19" t="str">
        <f t="shared" si="18"/>
        <v>Không</v>
      </c>
      <c r="O271" s="19" t="e">
        <f>VLOOKUP($A271,DSMYDTU!$A$2:$G$487,7,0)</f>
        <v>#N/A</v>
      </c>
      <c r="P271" s="20"/>
      <c r="Q271" s="53" t="e">
        <f t="shared" si="19"/>
        <v>#N/A</v>
      </c>
      <c r="R271" s="17" t="e">
        <f>VLOOKUP($B271,'TK MYDTU'!$B$8:$X$5049,18,0)</f>
        <v>#N/A</v>
      </c>
      <c r="T271" s="2"/>
      <c r="U271" s="19"/>
      <c r="V271" s="19"/>
    </row>
    <row r="272" spans="1:22" ht="13.8">
      <c r="A272" s="14">
        <v>266</v>
      </c>
      <c r="B272" s="15" t="e">
        <f>VLOOKUP($A272,DSMYDTU!$A$2:$E$487,2,0)</f>
        <v>#N/A</v>
      </c>
      <c r="C272" s="51" t="e">
        <f>VLOOKUP($A272,DSMYDTU!$A$2:$G$487,3,0)</f>
        <v>#N/A</v>
      </c>
      <c r="D272" s="52" t="e">
        <f>VLOOKUP($A272,DSMYDTU!$A$2:$G$487,4,0)</f>
        <v>#N/A</v>
      </c>
      <c r="E272" s="15" t="e">
        <f>VLOOKUP($A272,DSMYDTU!$A$2:$G$487,5,0)</f>
        <v>#N/A</v>
      </c>
      <c r="F272" s="16" t="e">
        <f>VLOOKUP($A272,DSMYDTU!$A$2:$G$487,6,0)</f>
        <v>#N/A</v>
      </c>
      <c r="G272" s="17" t="e">
        <f>VLOOKUP(B272,'TK MYDTU'!$B$8:$Q$8047,13,0)</f>
        <v>#N/A</v>
      </c>
      <c r="H272" s="17" t="e">
        <f>VLOOKUP(B272,'TK MYDTU'!$B$8:$Q$8047,14,0)</f>
        <v>#N/A</v>
      </c>
      <c r="I272" s="17" t="e">
        <f>VLOOKUP(B272,'TK MYDTU'!$B$8:$Q$8047,15,0)</f>
        <v>#N/A</v>
      </c>
      <c r="J272" s="17" t="e">
        <f>VLOOKUP(B272,'TK MYDTU'!$B$8:$Q$8047,16,0)</f>
        <v>#N/A</v>
      </c>
      <c r="K272" s="17" t="e">
        <f t="shared" si="16"/>
        <v>#N/A</v>
      </c>
      <c r="L272" s="17"/>
      <c r="M272" s="18">
        <f t="shared" si="17"/>
        <v>0</v>
      </c>
      <c r="N272" s="19" t="str">
        <f t="shared" si="18"/>
        <v>Không</v>
      </c>
      <c r="O272" s="19" t="e">
        <f>VLOOKUP($A272,DSMYDTU!$A$2:$G$487,7,0)</f>
        <v>#N/A</v>
      </c>
      <c r="P272" s="20"/>
      <c r="Q272" s="53" t="e">
        <f t="shared" si="19"/>
        <v>#N/A</v>
      </c>
      <c r="R272" s="17" t="e">
        <f>VLOOKUP($B272,'TK MYDTU'!$B$8:$X$5049,18,0)</f>
        <v>#N/A</v>
      </c>
      <c r="T272" s="2"/>
      <c r="U272" s="19"/>
      <c r="V272" s="19"/>
    </row>
    <row r="273" spans="1:22" ht="13.8">
      <c r="A273" s="14">
        <v>267</v>
      </c>
      <c r="B273" s="15" t="e">
        <f>VLOOKUP($A273,DSMYDTU!$A$2:$E$487,2,0)</f>
        <v>#N/A</v>
      </c>
      <c r="C273" s="51" t="e">
        <f>VLOOKUP($A273,DSMYDTU!$A$2:$G$487,3,0)</f>
        <v>#N/A</v>
      </c>
      <c r="D273" s="52" t="e">
        <f>VLOOKUP($A273,DSMYDTU!$A$2:$G$487,4,0)</f>
        <v>#N/A</v>
      </c>
      <c r="E273" s="15" t="e">
        <f>VLOOKUP($A273,DSMYDTU!$A$2:$G$487,5,0)</f>
        <v>#N/A</v>
      </c>
      <c r="F273" s="16" t="e">
        <f>VLOOKUP($A273,DSMYDTU!$A$2:$G$487,6,0)</f>
        <v>#N/A</v>
      </c>
      <c r="G273" s="17" t="e">
        <f>VLOOKUP(B273,'TK MYDTU'!$B$8:$Q$8047,13,0)</f>
        <v>#N/A</v>
      </c>
      <c r="H273" s="17" t="e">
        <f>VLOOKUP(B273,'TK MYDTU'!$B$8:$Q$8047,14,0)</f>
        <v>#N/A</v>
      </c>
      <c r="I273" s="17" t="e">
        <f>VLOOKUP(B273,'TK MYDTU'!$B$8:$Q$8047,15,0)</f>
        <v>#N/A</v>
      </c>
      <c r="J273" s="17" t="e">
        <f>VLOOKUP(B273,'TK MYDTU'!$B$8:$Q$8047,16,0)</f>
        <v>#N/A</v>
      </c>
      <c r="K273" s="17" t="e">
        <f t="shared" si="16"/>
        <v>#N/A</v>
      </c>
      <c r="L273" s="17"/>
      <c r="M273" s="18">
        <f t="shared" si="17"/>
        <v>0</v>
      </c>
      <c r="N273" s="19" t="str">
        <f t="shared" si="18"/>
        <v>Không</v>
      </c>
      <c r="O273" s="19" t="e">
        <f>VLOOKUP($A273,DSMYDTU!$A$2:$G$487,7,0)</f>
        <v>#N/A</v>
      </c>
      <c r="P273" s="20"/>
      <c r="Q273" s="53" t="e">
        <f t="shared" si="19"/>
        <v>#N/A</v>
      </c>
      <c r="R273" s="17" t="e">
        <f>VLOOKUP($B273,'TK MYDTU'!$B$8:$X$5049,18,0)</f>
        <v>#N/A</v>
      </c>
      <c r="T273" s="2"/>
      <c r="U273" s="19"/>
      <c r="V273" s="19"/>
    </row>
    <row r="274" spans="1:22" ht="13.8">
      <c r="A274" s="14">
        <v>268</v>
      </c>
      <c r="B274" s="15" t="e">
        <f>VLOOKUP($A274,DSMYDTU!$A$2:$E$487,2,0)</f>
        <v>#N/A</v>
      </c>
      <c r="C274" s="51" t="e">
        <f>VLOOKUP($A274,DSMYDTU!$A$2:$G$487,3,0)</f>
        <v>#N/A</v>
      </c>
      <c r="D274" s="52" t="e">
        <f>VLOOKUP($A274,DSMYDTU!$A$2:$G$487,4,0)</f>
        <v>#N/A</v>
      </c>
      <c r="E274" s="15" t="e">
        <f>VLOOKUP($A274,DSMYDTU!$A$2:$G$487,5,0)</f>
        <v>#N/A</v>
      </c>
      <c r="F274" s="16" t="e">
        <f>VLOOKUP($A274,DSMYDTU!$A$2:$G$487,6,0)</f>
        <v>#N/A</v>
      </c>
      <c r="G274" s="17" t="e">
        <f>VLOOKUP(B274,'TK MYDTU'!$B$8:$Q$8047,13,0)</f>
        <v>#N/A</v>
      </c>
      <c r="H274" s="17" t="e">
        <f>VLOOKUP(B274,'TK MYDTU'!$B$8:$Q$8047,14,0)</f>
        <v>#N/A</v>
      </c>
      <c r="I274" s="17" t="e">
        <f>VLOOKUP(B274,'TK MYDTU'!$B$8:$Q$8047,15,0)</f>
        <v>#N/A</v>
      </c>
      <c r="J274" s="17" t="e">
        <f>VLOOKUP(B274,'TK MYDTU'!$B$8:$Q$8047,16,0)</f>
        <v>#N/A</v>
      </c>
      <c r="K274" s="17" t="e">
        <f t="shared" si="16"/>
        <v>#N/A</v>
      </c>
      <c r="L274" s="17"/>
      <c r="M274" s="18">
        <f t="shared" si="17"/>
        <v>0</v>
      </c>
      <c r="N274" s="19" t="str">
        <f t="shared" si="18"/>
        <v>Không</v>
      </c>
      <c r="O274" s="19" t="e">
        <f>VLOOKUP($A274,DSMYDTU!$A$2:$G$487,7,0)</f>
        <v>#N/A</v>
      </c>
      <c r="P274" s="20"/>
      <c r="Q274" s="53" t="e">
        <f t="shared" si="19"/>
        <v>#N/A</v>
      </c>
      <c r="R274" s="17" t="e">
        <f>VLOOKUP($B274,'TK MYDTU'!$B$8:$X$5049,18,0)</f>
        <v>#N/A</v>
      </c>
      <c r="T274" s="2"/>
      <c r="U274" s="19"/>
      <c r="V274" s="19"/>
    </row>
    <row r="275" spans="1:22" ht="13.8">
      <c r="A275" s="14">
        <v>269</v>
      </c>
      <c r="B275" s="15" t="e">
        <f>VLOOKUP($A275,DSMYDTU!$A$2:$E$487,2,0)</f>
        <v>#N/A</v>
      </c>
      <c r="C275" s="51" t="e">
        <f>VLOOKUP($A275,DSMYDTU!$A$2:$G$487,3,0)</f>
        <v>#N/A</v>
      </c>
      <c r="D275" s="52" t="e">
        <f>VLOOKUP($A275,DSMYDTU!$A$2:$G$487,4,0)</f>
        <v>#N/A</v>
      </c>
      <c r="E275" s="15" t="e">
        <f>VLOOKUP($A275,DSMYDTU!$A$2:$G$487,5,0)</f>
        <v>#N/A</v>
      </c>
      <c r="F275" s="16" t="e">
        <f>VLOOKUP($A275,DSMYDTU!$A$2:$G$487,6,0)</f>
        <v>#N/A</v>
      </c>
      <c r="G275" s="17" t="e">
        <f>VLOOKUP(B275,'TK MYDTU'!$B$8:$Q$8047,13,0)</f>
        <v>#N/A</v>
      </c>
      <c r="H275" s="17" t="e">
        <f>VLOOKUP(B275,'TK MYDTU'!$B$8:$Q$8047,14,0)</f>
        <v>#N/A</v>
      </c>
      <c r="I275" s="17" t="e">
        <f>VLOOKUP(B275,'TK MYDTU'!$B$8:$Q$8047,15,0)</f>
        <v>#N/A</v>
      </c>
      <c r="J275" s="17" t="e">
        <f>VLOOKUP(B275,'TK MYDTU'!$B$8:$Q$8047,16,0)</f>
        <v>#N/A</v>
      </c>
      <c r="K275" s="17" t="e">
        <f t="shared" si="16"/>
        <v>#N/A</v>
      </c>
      <c r="L275" s="17"/>
      <c r="M275" s="18">
        <f t="shared" si="17"/>
        <v>0</v>
      </c>
      <c r="N275" s="19" t="str">
        <f t="shared" si="18"/>
        <v>Không</v>
      </c>
      <c r="O275" s="19" t="e">
        <f>VLOOKUP($A275,DSMYDTU!$A$2:$G$487,7,0)</f>
        <v>#N/A</v>
      </c>
      <c r="P275" s="20"/>
      <c r="Q275" s="53" t="e">
        <f t="shared" si="19"/>
        <v>#N/A</v>
      </c>
      <c r="R275" s="17" t="e">
        <f>VLOOKUP($B275,'TK MYDTU'!$B$8:$X$5049,18,0)</f>
        <v>#N/A</v>
      </c>
      <c r="T275" s="2"/>
      <c r="U275" s="19"/>
      <c r="V275" s="19"/>
    </row>
    <row r="276" spans="1:22" ht="13.8">
      <c r="A276" s="14">
        <v>270</v>
      </c>
      <c r="B276" s="15" t="e">
        <f>VLOOKUP($A276,DSMYDTU!$A$2:$E$487,2,0)</f>
        <v>#N/A</v>
      </c>
      <c r="C276" s="51" t="e">
        <f>VLOOKUP($A276,DSMYDTU!$A$2:$G$487,3,0)</f>
        <v>#N/A</v>
      </c>
      <c r="D276" s="52" t="e">
        <f>VLOOKUP($A276,DSMYDTU!$A$2:$G$487,4,0)</f>
        <v>#N/A</v>
      </c>
      <c r="E276" s="15" t="e">
        <f>VLOOKUP($A276,DSMYDTU!$A$2:$G$487,5,0)</f>
        <v>#N/A</v>
      </c>
      <c r="F276" s="16" t="e">
        <f>VLOOKUP($A276,DSMYDTU!$A$2:$G$487,6,0)</f>
        <v>#N/A</v>
      </c>
      <c r="G276" s="17" t="e">
        <f>VLOOKUP(B276,'TK MYDTU'!$B$8:$Q$8047,13,0)</f>
        <v>#N/A</v>
      </c>
      <c r="H276" s="17" t="e">
        <f>VLOOKUP(B276,'TK MYDTU'!$B$8:$Q$8047,14,0)</f>
        <v>#N/A</v>
      </c>
      <c r="I276" s="17" t="e">
        <f>VLOOKUP(B276,'TK MYDTU'!$B$8:$Q$8047,15,0)</f>
        <v>#N/A</v>
      </c>
      <c r="J276" s="17" t="e">
        <f>VLOOKUP(B276,'TK MYDTU'!$B$8:$Q$8047,16,0)</f>
        <v>#N/A</v>
      </c>
      <c r="K276" s="17" t="e">
        <f t="shared" si="16"/>
        <v>#N/A</v>
      </c>
      <c r="L276" s="17"/>
      <c r="M276" s="18">
        <f t="shared" si="17"/>
        <v>0</v>
      </c>
      <c r="N276" s="19" t="str">
        <f t="shared" si="18"/>
        <v>Không</v>
      </c>
      <c r="O276" s="19" t="e">
        <f>VLOOKUP($A276,DSMYDTU!$A$2:$G$487,7,0)</f>
        <v>#N/A</v>
      </c>
      <c r="P276" s="20"/>
      <c r="Q276" s="53" t="e">
        <f t="shared" si="19"/>
        <v>#N/A</v>
      </c>
      <c r="R276" s="17" t="e">
        <f>VLOOKUP($B276,'TK MYDTU'!$B$8:$X$5049,18,0)</f>
        <v>#N/A</v>
      </c>
      <c r="T276" s="2"/>
      <c r="U276" s="19"/>
      <c r="V276" s="19"/>
    </row>
    <row r="277" spans="1:22" ht="13.8">
      <c r="A277" s="14">
        <v>271</v>
      </c>
      <c r="B277" s="15" t="e">
        <f>VLOOKUP($A277,DSMYDTU!$A$2:$E$487,2,0)</f>
        <v>#N/A</v>
      </c>
      <c r="C277" s="51" t="e">
        <f>VLOOKUP($A277,DSMYDTU!$A$2:$G$487,3,0)</f>
        <v>#N/A</v>
      </c>
      <c r="D277" s="52" t="e">
        <f>VLOOKUP($A277,DSMYDTU!$A$2:$G$487,4,0)</f>
        <v>#N/A</v>
      </c>
      <c r="E277" s="15" t="e">
        <f>VLOOKUP($A277,DSMYDTU!$A$2:$G$487,5,0)</f>
        <v>#N/A</v>
      </c>
      <c r="F277" s="16" t="e">
        <f>VLOOKUP($A277,DSMYDTU!$A$2:$G$487,6,0)</f>
        <v>#N/A</v>
      </c>
      <c r="G277" s="17" t="e">
        <f>VLOOKUP(B277,'TK MYDTU'!$B$8:$Q$8047,13,0)</f>
        <v>#N/A</v>
      </c>
      <c r="H277" s="17" t="e">
        <f>VLOOKUP(B277,'TK MYDTU'!$B$8:$Q$8047,14,0)</f>
        <v>#N/A</v>
      </c>
      <c r="I277" s="17" t="e">
        <f>VLOOKUP(B277,'TK MYDTU'!$B$8:$Q$8047,15,0)</f>
        <v>#N/A</v>
      </c>
      <c r="J277" s="17" t="e">
        <f>VLOOKUP(B277,'TK MYDTU'!$B$8:$Q$8047,16,0)</f>
        <v>#N/A</v>
      </c>
      <c r="K277" s="17" t="e">
        <f t="shared" si="16"/>
        <v>#N/A</v>
      </c>
      <c r="L277" s="17"/>
      <c r="M277" s="18">
        <f t="shared" si="17"/>
        <v>0</v>
      </c>
      <c r="N277" s="19" t="str">
        <f t="shared" si="18"/>
        <v>Không</v>
      </c>
      <c r="O277" s="19" t="e">
        <f>VLOOKUP($A277,DSMYDTU!$A$2:$G$487,7,0)</f>
        <v>#N/A</v>
      </c>
      <c r="P277" s="20"/>
      <c r="Q277" s="53" t="e">
        <f t="shared" si="19"/>
        <v>#N/A</v>
      </c>
      <c r="R277" s="17" t="e">
        <f>VLOOKUP($B277,'TK MYDTU'!$B$8:$X$5049,18,0)</f>
        <v>#N/A</v>
      </c>
      <c r="T277" s="2"/>
      <c r="U277" s="19"/>
      <c r="V277" s="19"/>
    </row>
    <row r="278" spans="1:22" ht="13.8">
      <c r="A278" s="14">
        <v>272</v>
      </c>
      <c r="B278" s="15" t="e">
        <f>VLOOKUP($A278,DSMYDTU!$A$2:$E$487,2,0)</f>
        <v>#N/A</v>
      </c>
      <c r="C278" s="51" t="e">
        <f>VLOOKUP($A278,DSMYDTU!$A$2:$G$487,3,0)</f>
        <v>#N/A</v>
      </c>
      <c r="D278" s="52" t="e">
        <f>VLOOKUP($A278,DSMYDTU!$A$2:$G$487,4,0)</f>
        <v>#N/A</v>
      </c>
      <c r="E278" s="15" t="e">
        <f>VLOOKUP($A278,DSMYDTU!$A$2:$G$487,5,0)</f>
        <v>#N/A</v>
      </c>
      <c r="F278" s="16" t="e">
        <f>VLOOKUP($A278,DSMYDTU!$A$2:$G$487,6,0)</f>
        <v>#N/A</v>
      </c>
      <c r="G278" s="17" t="e">
        <f>VLOOKUP(B278,'TK MYDTU'!$B$8:$Q$8047,13,0)</f>
        <v>#N/A</v>
      </c>
      <c r="H278" s="17" t="e">
        <f>VLOOKUP(B278,'TK MYDTU'!$B$8:$Q$8047,14,0)</f>
        <v>#N/A</v>
      </c>
      <c r="I278" s="17" t="e">
        <f>VLOOKUP(B278,'TK MYDTU'!$B$8:$Q$8047,15,0)</f>
        <v>#N/A</v>
      </c>
      <c r="J278" s="17" t="e">
        <f>VLOOKUP(B278,'TK MYDTU'!$B$8:$Q$8047,16,0)</f>
        <v>#N/A</v>
      </c>
      <c r="K278" s="17" t="e">
        <f t="shared" si="16"/>
        <v>#N/A</v>
      </c>
      <c r="L278" s="17"/>
      <c r="M278" s="18">
        <f t="shared" si="17"/>
        <v>0</v>
      </c>
      <c r="N278" s="19" t="str">
        <f t="shared" si="18"/>
        <v>Không</v>
      </c>
      <c r="O278" s="19" t="e">
        <f>VLOOKUP($A278,DSMYDTU!$A$2:$G$487,7,0)</f>
        <v>#N/A</v>
      </c>
      <c r="P278" s="20"/>
      <c r="Q278" s="53" t="e">
        <f t="shared" si="19"/>
        <v>#N/A</v>
      </c>
      <c r="R278" s="17" t="e">
        <f>VLOOKUP($B278,'TK MYDTU'!$B$8:$X$5049,18,0)</f>
        <v>#N/A</v>
      </c>
      <c r="T278" s="2"/>
      <c r="U278" s="19"/>
      <c r="V278" s="19"/>
    </row>
    <row r="279" spans="1:22" ht="13.8">
      <c r="A279" s="14">
        <v>273</v>
      </c>
      <c r="B279" s="15" t="e">
        <f>VLOOKUP($A279,DSMYDTU!$A$2:$E$487,2,0)</f>
        <v>#N/A</v>
      </c>
      <c r="C279" s="51" t="e">
        <f>VLOOKUP($A279,DSMYDTU!$A$2:$G$487,3,0)</f>
        <v>#N/A</v>
      </c>
      <c r="D279" s="52" t="e">
        <f>VLOOKUP($A279,DSMYDTU!$A$2:$G$487,4,0)</f>
        <v>#N/A</v>
      </c>
      <c r="E279" s="15" t="e">
        <f>VLOOKUP($A279,DSMYDTU!$A$2:$G$487,5,0)</f>
        <v>#N/A</v>
      </c>
      <c r="F279" s="16" t="e">
        <f>VLOOKUP($A279,DSMYDTU!$A$2:$G$487,6,0)</f>
        <v>#N/A</v>
      </c>
      <c r="G279" s="17" t="e">
        <f>VLOOKUP(B279,'TK MYDTU'!$B$8:$Q$8047,13,0)</f>
        <v>#N/A</v>
      </c>
      <c r="H279" s="17" t="e">
        <f>VLOOKUP(B279,'TK MYDTU'!$B$8:$Q$8047,14,0)</f>
        <v>#N/A</v>
      </c>
      <c r="I279" s="17" t="e">
        <f>VLOOKUP(B279,'TK MYDTU'!$B$8:$Q$8047,15,0)</f>
        <v>#N/A</v>
      </c>
      <c r="J279" s="17" t="e">
        <f>VLOOKUP(B279,'TK MYDTU'!$B$8:$Q$8047,16,0)</f>
        <v>#N/A</v>
      </c>
      <c r="K279" s="17" t="e">
        <f t="shared" si="16"/>
        <v>#N/A</v>
      </c>
      <c r="L279" s="17"/>
      <c r="M279" s="18">
        <f t="shared" si="17"/>
        <v>0</v>
      </c>
      <c r="N279" s="19" t="str">
        <f t="shared" si="18"/>
        <v>Không</v>
      </c>
      <c r="O279" s="19" t="e">
        <f>VLOOKUP($A279,DSMYDTU!$A$2:$G$487,7,0)</f>
        <v>#N/A</v>
      </c>
      <c r="P279" s="20"/>
      <c r="Q279" s="53" t="e">
        <f t="shared" si="19"/>
        <v>#N/A</v>
      </c>
      <c r="R279" s="17" t="e">
        <f>VLOOKUP($B279,'TK MYDTU'!$B$8:$X$5049,18,0)</f>
        <v>#N/A</v>
      </c>
      <c r="T279" s="2"/>
      <c r="U279" s="19"/>
      <c r="V279" s="19"/>
    </row>
    <row r="280" spans="1:22" ht="13.8">
      <c r="A280" s="14">
        <v>274</v>
      </c>
      <c r="B280" s="15" t="e">
        <f>VLOOKUP($A280,DSMYDTU!$A$2:$E$487,2,0)</f>
        <v>#N/A</v>
      </c>
      <c r="C280" s="51" t="e">
        <f>VLOOKUP($A280,DSMYDTU!$A$2:$G$487,3,0)</f>
        <v>#N/A</v>
      </c>
      <c r="D280" s="52" t="e">
        <f>VLOOKUP($A280,DSMYDTU!$A$2:$G$487,4,0)</f>
        <v>#N/A</v>
      </c>
      <c r="E280" s="15" t="e">
        <f>VLOOKUP($A280,DSMYDTU!$A$2:$G$487,5,0)</f>
        <v>#N/A</v>
      </c>
      <c r="F280" s="16" t="e">
        <f>VLOOKUP($A280,DSMYDTU!$A$2:$G$487,6,0)</f>
        <v>#N/A</v>
      </c>
      <c r="G280" s="17" t="e">
        <f>VLOOKUP(B280,'TK MYDTU'!$B$8:$Q$8047,13,0)</f>
        <v>#N/A</v>
      </c>
      <c r="H280" s="17" t="e">
        <f>VLOOKUP(B280,'TK MYDTU'!$B$8:$Q$8047,14,0)</f>
        <v>#N/A</v>
      </c>
      <c r="I280" s="17" t="e">
        <f>VLOOKUP(B280,'TK MYDTU'!$B$8:$Q$8047,15,0)</f>
        <v>#N/A</v>
      </c>
      <c r="J280" s="17" t="e">
        <f>VLOOKUP(B280,'TK MYDTU'!$B$8:$Q$8047,16,0)</f>
        <v>#N/A</v>
      </c>
      <c r="K280" s="17" t="e">
        <f t="shared" si="16"/>
        <v>#N/A</v>
      </c>
      <c r="L280" s="17"/>
      <c r="M280" s="18">
        <f t="shared" si="17"/>
        <v>0</v>
      </c>
      <c r="N280" s="19" t="str">
        <f t="shared" si="18"/>
        <v>Không</v>
      </c>
      <c r="O280" s="19" t="e">
        <f>VLOOKUP($A280,DSMYDTU!$A$2:$G$487,7,0)</f>
        <v>#N/A</v>
      </c>
      <c r="P280" s="20"/>
      <c r="Q280" s="53" t="e">
        <f t="shared" si="19"/>
        <v>#N/A</v>
      </c>
      <c r="R280" s="17" t="e">
        <f>VLOOKUP($B280,'TK MYDTU'!$B$8:$X$5049,18,0)</f>
        <v>#N/A</v>
      </c>
      <c r="T280" s="2"/>
      <c r="U280" s="19"/>
      <c r="V280" s="19"/>
    </row>
    <row r="281" spans="1:22" ht="13.8">
      <c r="A281" s="14">
        <v>275</v>
      </c>
      <c r="B281" s="15" t="e">
        <f>VLOOKUP($A281,DSMYDTU!$A$2:$E$487,2,0)</f>
        <v>#N/A</v>
      </c>
      <c r="C281" s="51" t="e">
        <f>VLOOKUP($A281,DSMYDTU!$A$2:$G$487,3,0)</f>
        <v>#N/A</v>
      </c>
      <c r="D281" s="52" t="e">
        <f>VLOOKUP($A281,DSMYDTU!$A$2:$G$487,4,0)</f>
        <v>#N/A</v>
      </c>
      <c r="E281" s="15" t="e">
        <f>VLOOKUP($A281,DSMYDTU!$A$2:$G$487,5,0)</f>
        <v>#N/A</v>
      </c>
      <c r="F281" s="16" t="e">
        <f>VLOOKUP($A281,DSMYDTU!$A$2:$G$487,6,0)</f>
        <v>#N/A</v>
      </c>
      <c r="G281" s="17" t="e">
        <f>VLOOKUP(B281,'TK MYDTU'!$B$8:$Q$8047,13,0)</f>
        <v>#N/A</v>
      </c>
      <c r="H281" s="17" t="e">
        <f>VLOOKUP(B281,'TK MYDTU'!$B$8:$Q$8047,14,0)</f>
        <v>#N/A</v>
      </c>
      <c r="I281" s="17" t="e">
        <f>VLOOKUP(B281,'TK MYDTU'!$B$8:$Q$8047,15,0)</f>
        <v>#N/A</v>
      </c>
      <c r="J281" s="17" t="e">
        <f>VLOOKUP(B281,'TK MYDTU'!$B$8:$Q$8047,16,0)</f>
        <v>#N/A</v>
      </c>
      <c r="K281" s="17" t="e">
        <f t="shared" si="16"/>
        <v>#N/A</v>
      </c>
      <c r="L281" s="17"/>
      <c r="M281" s="18">
        <f t="shared" si="17"/>
        <v>0</v>
      </c>
      <c r="N281" s="19" t="str">
        <f t="shared" si="18"/>
        <v>Không</v>
      </c>
      <c r="O281" s="19" t="e">
        <f>VLOOKUP($A281,DSMYDTU!$A$2:$G$487,7,0)</f>
        <v>#N/A</v>
      </c>
      <c r="P281" s="20"/>
      <c r="Q281" s="53" t="e">
        <f t="shared" si="19"/>
        <v>#N/A</v>
      </c>
      <c r="R281" s="17" t="e">
        <f>VLOOKUP($B281,'TK MYDTU'!$B$8:$X$5049,18,0)</f>
        <v>#N/A</v>
      </c>
      <c r="T281" s="2"/>
      <c r="U281" s="19"/>
      <c r="V281" s="19"/>
    </row>
    <row r="282" spans="1:22" ht="13.8">
      <c r="A282" s="14">
        <v>276</v>
      </c>
      <c r="B282" s="15" t="e">
        <f>VLOOKUP($A282,DSMYDTU!$A$2:$E$487,2,0)</f>
        <v>#N/A</v>
      </c>
      <c r="C282" s="51" t="e">
        <f>VLOOKUP($A282,DSMYDTU!$A$2:$G$487,3,0)</f>
        <v>#N/A</v>
      </c>
      <c r="D282" s="52" t="e">
        <f>VLOOKUP($A282,DSMYDTU!$A$2:$G$487,4,0)</f>
        <v>#N/A</v>
      </c>
      <c r="E282" s="15" t="e">
        <f>VLOOKUP($A282,DSMYDTU!$A$2:$G$487,5,0)</f>
        <v>#N/A</v>
      </c>
      <c r="F282" s="16" t="e">
        <f>VLOOKUP($A282,DSMYDTU!$A$2:$G$487,6,0)</f>
        <v>#N/A</v>
      </c>
      <c r="G282" s="17" t="e">
        <f>VLOOKUP(B282,'TK MYDTU'!$B$8:$Q$8047,13,0)</f>
        <v>#N/A</v>
      </c>
      <c r="H282" s="17" t="e">
        <f>VLOOKUP(B282,'TK MYDTU'!$B$8:$Q$8047,14,0)</f>
        <v>#N/A</v>
      </c>
      <c r="I282" s="17" t="e">
        <f>VLOOKUP(B282,'TK MYDTU'!$B$8:$Q$8047,15,0)</f>
        <v>#N/A</v>
      </c>
      <c r="J282" s="17" t="e">
        <f>VLOOKUP(B282,'TK MYDTU'!$B$8:$Q$8047,16,0)</f>
        <v>#N/A</v>
      </c>
      <c r="K282" s="17" t="e">
        <f t="shared" si="16"/>
        <v>#N/A</v>
      </c>
      <c r="L282" s="17"/>
      <c r="M282" s="18">
        <f t="shared" si="17"/>
        <v>0</v>
      </c>
      <c r="N282" s="19" t="str">
        <f t="shared" si="18"/>
        <v>Không</v>
      </c>
      <c r="O282" s="19" t="e">
        <f>VLOOKUP($A282,DSMYDTU!$A$2:$G$487,7,0)</f>
        <v>#N/A</v>
      </c>
      <c r="P282" s="20"/>
      <c r="Q282" s="53" t="e">
        <f t="shared" si="19"/>
        <v>#N/A</v>
      </c>
      <c r="R282" s="17" t="e">
        <f>VLOOKUP($B282,'TK MYDTU'!$B$8:$X$5049,18,0)</f>
        <v>#N/A</v>
      </c>
      <c r="T282" s="2"/>
      <c r="U282" s="19"/>
      <c r="V282" s="19"/>
    </row>
    <row r="283" spans="1:22" ht="13.8">
      <c r="A283" s="14">
        <v>277</v>
      </c>
      <c r="B283" s="15" t="e">
        <f>VLOOKUP($A283,DSMYDTU!$A$2:$E$487,2,0)</f>
        <v>#N/A</v>
      </c>
      <c r="C283" s="51" t="e">
        <f>VLOOKUP($A283,DSMYDTU!$A$2:$G$487,3,0)</f>
        <v>#N/A</v>
      </c>
      <c r="D283" s="52" t="e">
        <f>VLOOKUP($A283,DSMYDTU!$A$2:$G$487,4,0)</f>
        <v>#N/A</v>
      </c>
      <c r="E283" s="15" t="e">
        <f>VLOOKUP($A283,DSMYDTU!$A$2:$G$487,5,0)</f>
        <v>#N/A</v>
      </c>
      <c r="F283" s="16" t="e">
        <f>VLOOKUP($A283,DSMYDTU!$A$2:$G$487,6,0)</f>
        <v>#N/A</v>
      </c>
      <c r="G283" s="17" t="e">
        <f>VLOOKUP(B283,'TK MYDTU'!$B$8:$Q$8047,13,0)</f>
        <v>#N/A</v>
      </c>
      <c r="H283" s="17" t="e">
        <f>VLOOKUP(B283,'TK MYDTU'!$B$8:$Q$8047,14,0)</f>
        <v>#N/A</v>
      </c>
      <c r="I283" s="17" t="e">
        <f>VLOOKUP(B283,'TK MYDTU'!$B$8:$Q$8047,15,0)</f>
        <v>#N/A</v>
      </c>
      <c r="J283" s="17" t="e">
        <f>VLOOKUP(B283,'TK MYDTU'!$B$8:$Q$8047,16,0)</f>
        <v>#N/A</v>
      </c>
      <c r="K283" s="17" t="e">
        <f t="shared" si="16"/>
        <v>#N/A</v>
      </c>
      <c r="L283" s="17"/>
      <c r="M283" s="18">
        <f t="shared" si="17"/>
        <v>0</v>
      </c>
      <c r="N283" s="19" t="str">
        <f t="shared" si="18"/>
        <v>Không</v>
      </c>
      <c r="O283" s="19" t="e">
        <f>VLOOKUP($A283,DSMYDTU!$A$2:$G$487,7,0)</f>
        <v>#N/A</v>
      </c>
      <c r="P283" s="20"/>
      <c r="Q283" s="53" t="e">
        <f t="shared" si="19"/>
        <v>#N/A</v>
      </c>
      <c r="R283" s="17" t="e">
        <f>VLOOKUP($B283,'TK MYDTU'!$B$8:$X$5049,18,0)</f>
        <v>#N/A</v>
      </c>
      <c r="T283" s="2"/>
      <c r="U283" s="19"/>
      <c r="V283" s="19"/>
    </row>
    <row r="284" spans="1:22" ht="13.8">
      <c r="A284" s="14">
        <v>278</v>
      </c>
      <c r="B284" s="15" t="e">
        <f>VLOOKUP($A284,DSMYDTU!$A$2:$E$487,2,0)</f>
        <v>#N/A</v>
      </c>
      <c r="C284" s="51" t="e">
        <f>VLOOKUP($A284,DSMYDTU!$A$2:$G$487,3,0)</f>
        <v>#N/A</v>
      </c>
      <c r="D284" s="52" t="e">
        <f>VLOOKUP($A284,DSMYDTU!$A$2:$G$487,4,0)</f>
        <v>#N/A</v>
      </c>
      <c r="E284" s="15" t="e">
        <f>VLOOKUP($A284,DSMYDTU!$A$2:$G$487,5,0)</f>
        <v>#N/A</v>
      </c>
      <c r="F284" s="16" t="e">
        <f>VLOOKUP($A284,DSMYDTU!$A$2:$G$487,6,0)</f>
        <v>#N/A</v>
      </c>
      <c r="G284" s="17" t="e">
        <f>VLOOKUP(B284,'TK MYDTU'!$B$8:$Q$8047,13,0)</f>
        <v>#N/A</v>
      </c>
      <c r="H284" s="17" t="e">
        <f>VLOOKUP(B284,'TK MYDTU'!$B$8:$Q$8047,14,0)</f>
        <v>#N/A</v>
      </c>
      <c r="I284" s="17" t="e">
        <f>VLOOKUP(B284,'TK MYDTU'!$B$8:$Q$8047,15,0)</f>
        <v>#N/A</v>
      </c>
      <c r="J284" s="17" t="e">
        <f>VLOOKUP(B284,'TK MYDTU'!$B$8:$Q$8047,16,0)</f>
        <v>#N/A</v>
      </c>
      <c r="K284" s="17" t="e">
        <f t="shared" si="16"/>
        <v>#N/A</v>
      </c>
      <c r="L284" s="17"/>
      <c r="M284" s="18">
        <f t="shared" si="17"/>
        <v>0</v>
      </c>
      <c r="N284" s="19" t="str">
        <f t="shared" si="18"/>
        <v>Không</v>
      </c>
      <c r="O284" s="19" t="e">
        <f>VLOOKUP($A284,DSMYDTU!$A$2:$G$487,7,0)</f>
        <v>#N/A</v>
      </c>
      <c r="P284" s="20"/>
      <c r="Q284" s="53" t="e">
        <f t="shared" si="19"/>
        <v>#N/A</v>
      </c>
      <c r="R284" s="17" t="e">
        <f>VLOOKUP($B284,'TK MYDTU'!$B$8:$X$5049,18,0)</f>
        <v>#N/A</v>
      </c>
      <c r="T284" s="2"/>
      <c r="U284" s="19"/>
      <c r="V284" s="19"/>
    </row>
    <row r="285" spans="1:22" ht="13.8">
      <c r="A285" s="14">
        <v>279</v>
      </c>
      <c r="B285" s="15" t="e">
        <f>VLOOKUP($A285,DSMYDTU!$A$2:$E$487,2,0)</f>
        <v>#N/A</v>
      </c>
      <c r="C285" s="51" t="e">
        <f>VLOOKUP($A285,DSMYDTU!$A$2:$G$487,3,0)</f>
        <v>#N/A</v>
      </c>
      <c r="D285" s="52" t="e">
        <f>VLOOKUP($A285,DSMYDTU!$A$2:$G$487,4,0)</f>
        <v>#N/A</v>
      </c>
      <c r="E285" s="15" t="e">
        <f>VLOOKUP($A285,DSMYDTU!$A$2:$G$487,5,0)</f>
        <v>#N/A</v>
      </c>
      <c r="F285" s="16" t="e">
        <f>VLOOKUP($A285,DSMYDTU!$A$2:$G$487,6,0)</f>
        <v>#N/A</v>
      </c>
      <c r="G285" s="17" t="e">
        <f>VLOOKUP(B285,'TK MYDTU'!$B$8:$Q$8047,13,0)</f>
        <v>#N/A</v>
      </c>
      <c r="H285" s="17" t="e">
        <f>VLOOKUP(B285,'TK MYDTU'!$B$8:$Q$8047,14,0)</f>
        <v>#N/A</v>
      </c>
      <c r="I285" s="17" t="e">
        <f>VLOOKUP(B285,'TK MYDTU'!$B$8:$Q$8047,15,0)</f>
        <v>#N/A</v>
      </c>
      <c r="J285" s="17" t="e">
        <f>VLOOKUP(B285,'TK MYDTU'!$B$8:$Q$8047,16,0)</f>
        <v>#N/A</v>
      </c>
      <c r="K285" s="17" t="e">
        <f t="shared" si="16"/>
        <v>#N/A</v>
      </c>
      <c r="L285" s="17"/>
      <c r="M285" s="18">
        <f t="shared" si="17"/>
        <v>0</v>
      </c>
      <c r="N285" s="19" t="str">
        <f t="shared" si="18"/>
        <v>Không</v>
      </c>
      <c r="O285" s="19" t="e">
        <f>VLOOKUP($A285,DSMYDTU!$A$2:$G$487,7,0)</f>
        <v>#N/A</v>
      </c>
      <c r="P285" s="20"/>
      <c r="Q285" s="53" t="e">
        <f t="shared" si="19"/>
        <v>#N/A</v>
      </c>
      <c r="R285" s="17" t="e">
        <f>VLOOKUP($B285,'TK MYDTU'!$B$8:$X$5049,18,0)</f>
        <v>#N/A</v>
      </c>
      <c r="T285" s="2"/>
      <c r="U285" s="19"/>
      <c r="V285" s="19"/>
    </row>
    <row r="286" spans="1:22" ht="13.8">
      <c r="A286" s="14">
        <v>280</v>
      </c>
      <c r="B286" s="15" t="e">
        <f>VLOOKUP($A286,DSMYDTU!$A$2:$E$487,2,0)</f>
        <v>#N/A</v>
      </c>
      <c r="C286" s="51" t="e">
        <f>VLOOKUP($A286,DSMYDTU!$A$2:$G$487,3,0)</f>
        <v>#N/A</v>
      </c>
      <c r="D286" s="52" t="e">
        <f>VLOOKUP($A286,DSMYDTU!$A$2:$G$487,4,0)</f>
        <v>#N/A</v>
      </c>
      <c r="E286" s="15" t="e">
        <f>VLOOKUP($A286,DSMYDTU!$A$2:$G$487,5,0)</f>
        <v>#N/A</v>
      </c>
      <c r="F286" s="16" t="e">
        <f>VLOOKUP($A286,DSMYDTU!$A$2:$G$487,6,0)</f>
        <v>#N/A</v>
      </c>
      <c r="G286" s="17" t="e">
        <f>VLOOKUP(B286,'TK MYDTU'!$B$8:$Q$8047,13,0)</f>
        <v>#N/A</v>
      </c>
      <c r="H286" s="17" t="e">
        <f>VLOOKUP(B286,'TK MYDTU'!$B$8:$Q$8047,14,0)</f>
        <v>#N/A</v>
      </c>
      <c r="I286" s="17" t="e">
        <f>VLOOKUP(B286,'TK MYDTU'!$B$8:$Q$8047,15,0)</f>
        <v>#N/A</v>
      </c>
      <c r="J286" s="17" t="e">
        <f>VLOOKUP(B286,'TK MYDTU'!$B$8:$Q$8047,16,0)</f>
        <v>#N/A</v>
      </c>
      <c r="K286" s="17" t="e">
        <f t="shared" si="16"/>
        <v>#N/A</v>
      </c>
      <c r="L286" s="17"/>
      <c r="M286" s="18">
        <f t="shared" si="17"/>
        <v>0</v>
      </c>
      <c r="N286" s="19" t="str">
        <f t="shared" si="18"/>
        <v>Không</v>
      </c>
      <c r="O286" s="19" t="e">
        <f>VLOOKUP($A286,DSMYDTU!$A$2:$G$487,7,0)</f>
        <v>#N/A</v>
      </c>
      <c r="P286" s="20"/>
      <c r="Q286" s="53" t="e">
        <f t="shared" si="19"/>
        <v>#N/A</v>
      </c>
      <c r="R286" s="17" t="e">
        <f>VLOOKUP($B286,'TK MYDTU'!$B$8:$X$5049,18,0)</f>
        <v>#N/A</v>
      </c>
      <c r="T286" s="2"/>
      <c r="U286" s="19"/>
      <c r="V286" s="19"/>
    </row>
    <row r="287" spans="1:22" ht="13.8">
      <c r="A287" s="14">
        <v>281</v>
      </c>
      <c r="B287" s="15" t="e">
        <f>VLOOKUP($A287,DSMYDTU!$A$2:$E$487,2,0)</f>
        <v>#N/A</v>
      </c>
      <c r="C287" s="51" t="e">
        <f>VLOOKUP($A287,DSMYDTU!$A$2:$G$487,3,0)</f>
        <v>#N/A</v>
      </c>
      <c r="D287" s="52" t="e">
        <f>VLOOKUP($A287,DSMYDTU!$A$2:$G$487,4,0)</f>
        <v>#N/A</v>
      </c>
      <c r="E287" s="15" t="e">
        <f>VLOOKUP($A287,DSMYDTU!$A$2:$G$487,5,0)</f>
        <v>#N/A</v>
      </c>
      <c r="F287" s="16" t="e">
        <f>VLOOKUP($A287,DSMYDTU!$A$2:$G$487,6,0)</f>
        <v>#N/A</v>
      </c>
      <c r="G287" s="17" t="e">
        <f>VLOOKUP(B287,'TK MYDTU'!$B$8:$Q$8047,13,0)</f>
        <v>#N/A</v>
      </c>
      <c r="H287" s="17" t="e">
        <f>VLOOKUP(B287,'TK MYDTU'!$B$8:$Q$8047,14,0)</f>
        <v>#N/A</v>
      </c>
      <c r="I287" s="17" t="e">
        <f>VLOOKUP(B287,'TK MYDTU'!$B$8:$Q$8047,15,0)</f>
        <v>#N/A</v>
      </c>
      <c r="J287" s="17" t="e">
        <f>VLOOKUP(B287,'TK MYDTU'!$B$8:$Q$8047,16,0)</f>
        <v>#N/A</v>
      </c>
      <c r="K287" s="17" t="e">
        <f t="shared" si="16"/>
        <v>#N/A</v>
      </c>
      <c r="L287" s="17"/>
      <c r="M287" s="18">
        <f t="shared" si="17"/>
        <v>0</v>
      </c>
      <c r="N287" s="19" t="str">
        <f t="shared" si="18"/>
        <v>Không</v>
      </c>
      <c r="O287" s="19" t="e">
        <f>VLOOKUP($A287,DSMYDTU!$A$2:$G$487,7,0)</f>
        <v>#N/A</v>
      </c>
      <c r="P287" s="20"/>
      <c r="Q287" s="53" t="e">
        <f t="shared" si="19"/>
        <v>#N/A</v>
      </c>
      <c r="R287" s="17" t="e">
        <f>VLOOKUP($B287,'TK MYDTU'!$B$8:$X$5049,18,0)</f>
        <v>#N/A</v>
      </c>
      <c r="T287" s="2"/>
      <c r="U287" s="19"/>
      <c r="V287" s="19"/>
    </row>
    <row r="288" spans="1:22" ht="13.8">
      <c r="A288" s="14">
        <v>282</v>
      </c>
      <c r="B288" s="15" t="e">
        <f>VLOOKUP($A288,DSMYDTU!$A$2:$E$487,2,0)</f>
        <v>#N/A</v>
      </c>
      <c r="C288" s="51" t="e">
        <f>VLOOKUP($A288,DSMYDTU!$A$2:$G$487,3,0)</f>
        <v>#N/A</v>
      </c>
      <c r="D288" s="52" t="e">
        <f>VLOOKUP($A288,DSMYDTU!$A$2:$G$487,4,0)</f>
        <v>#N/A</v>
      </c>
      <c r="E288" s="15" t="e">
        <f>VLOOKUP($A288,DSMYDTU!$A$2:$G$487,5,0)</f>
        <v>#N/A</v>
      </c>
      <c r="F288" s="16" t="e">
        <f>VLOOKUP($A288,DSMYDTU!$A$2:$G$487,6,0)</f>
        <v>#N/A</v>
      </c>
      <c r="G288" s="17" t="e">
        <f>VLOOKUP(B288,'TK MYDTU'!$B$8:$Q$8047,13,0)</f>
        <v>#N/A</v>
      </c>
      <c r="H288" s="17" t="e">
        <f>VLOOKUP(B288,'TK MYDTU'!$B$8:$Q$8047,14,0)</f>
        <v>#N/A</v>
      </c>
      <c r="I288" s="17" t="e">
        <f>VLOOKUP(B288,'TK MYDTU'!$B$8:$Q$8047,15,0)</f>
        <v>#N/A</v>
      </c>
      <c r="J288" s="17" t="e">
        <f>VLOOKUP(B288,'TK MYDTU'!$B$8:$Q$8047,16,0)</f>
        <v>#N/A</v>
      </c>
      <c r="K288" s="17" t="e">
        <f t="shared" si="16"/>
        <v>#N/A</v>
      </c>
      <c r="L288" s="17"/>
      <c r="M288" s="18">
        <f t="shared" si="17"/>
        <v>0</v>
      </c>
      <c r="N288" s="19" t="str">
        <f t="shared" si="18"/>
        <v>Không</v>
      </c>
      <c r="O288" s="19" t="e">
        <f>VLOOKUP($A288,DSMYDTU!$A$2:$G$487,7,0)</f>
        <v>#N/A</v>
      </c>
      <c r="P288" s="20"/>
      <c r="Q288" s="53" t="e">
        <f t="shared" si="19"/>
        <v>#N/A</v>
      </c>
      <c r="R288" s="17" t="e">
        <f>VLOOKUP($B288,'TK MYDTU'!$B$8:$X$5049,18,0)</f>
        <v>#N/A</v>
      </c>
      <c r="T288" s="2"/>
      <c r="U288" s="19"/>
      <c r="V288" s="19"/>
    </row>
    <row r="289" spans="1:22" ht="13.8">
      <c r="A289" s="14">
        <v>283</v>
      </c>
      <c r="B289" s="15" t="e">
        <f>VLOOKUP($A289,DSMYDTU!$A$2:$E$487,2,0)</f>
        <v>#N/A</v>
      </c>
      <c r="C289" s="51" t="e">
        <f>VLOOKUP($A289,DSMYDTU!$A$2:$G$487,3,0)</f>
        <v>#N/A</v>
      </c>
      <c r="D289" s="52" t="e">
        <f>VLOOKUP($A289,DSMYDTU!$A$2:$G$487,4,0)</f>
        <v>#N/A</v>
      </c>
      <c r="E289" s="15" t="e">
        <f>VLOOKUP($A289,DSMYDTU!$A$2:$G$487,5,0)</f>
        <v>#N/A</v>
      </c>
      <c r="F289" s="16" t="e">
        <f>VLOOKUP($A289,DSMYDTU!$A$2:$G$487,6,0)</f>
        <v>#N/A</v>
      </c>
      <c r="G289" s="17" t="e">
        <f>VLOOKUP(B289,'TK MYDTU'!$B$8:$Q$8047,13,0)</f>
        <v>#N/A</v>
      </c>
      <c r="H289" s="17" t="e">
        <f>VLOOKUP(B289,'TK MYDTU'!$B$8:$Q$8047,14,0)</f>
        <v>#N/A</v>
      </c>
      <c r="I289" s="17" t="e">
        <f>VLOOKUP(B289,'TK MYDTU'!$B$8:$Q$8047,15,0)</f>
        <v>#N/A</v>
      </c>
      <c r="J289" s="17" t="e">
        <f>VLOOKUP(B289,'TK MYDTU'!$B$8:$Q$8047,16,0)</f>
        <v>#N/A</v>
      </c>
      <c r="K289" s="17" t="e">
        <f t="shared" si="16"/>
        <v>#N/A</v>
      </c>
      <c r="L289" s="17"/>
      <c r="M289" s="18">
        <f t="shared" si="17"/>
        <v>0</v>
      </c>
      <c r="N289" s="19" t="str">
        <f t="shared" si="18"/>
        <v>Không</v>
      </c>
      <c r="O289" s="19" t="e">
        <f>VLOOKUP($A289,DSMYDTU!$A$2:$G$487,7,0)</f>
        <v>#N/A</v>
      </c>
      <c r="P289" s="20"/>
      <c r="Q289" s="53" t="e">
        <f t="shared" si="19"/>
        <v>#N/A</v>
      </c>
      <c r="R289" s="17" t="e">
        <f>VLOOKUP($B289,'TK MYDTU'!$B$8:$X$5049,18,0)</f>
        <v>#N/A</v>
      </c>
      <c r="T289" s="2"/>
      <c r="U289" s="19"/>
      <c r="V289" s="19"/>
    </row>
    <row r="290" spans="1:22" ht="13.8">
      <c r="A290" s="14">
        <v>284</v>
      </c>
      <c r="B290" s="15" t="e">
        <f>VLOOKUP($A290,DSMYDTU!$A$2:$E$487,2,0)</f>
        <v>#N/A</v>
      </c>
      <c r="C290" s="51" t="e">
        <f>VLOOKUP($A290,DSMYDTU!$A$2:$G$487,3,0)</f>
        <v>#N/A</v>
      </c>
      <c r="D290" s="52" t="e">
        <f>VLOOKUP($A290,DSMYDTU!$A$2:$G$487,4,0)</f>
        <v>#N/A</v>
      </c>
      <c r="E290" s="15" t="e">
        <f>VLOOKUP($A290,DSMYDTU!$A$2:$G$487,5,0)</f>
        <v>#N/A</v>
      </c>
      <c r="F290" s="16" t="e">
        <f>VLOOKUP($A290,DSMYDTU!$A$2:$G$487,6,0)</f>
        <v>#N/A</v>
      </c>
      <c r="G290" s="17" t="e">
        <f>VLOOKUP(B290,'TK MYDTU'!$B$8:$Q$8047,13,0)</f>
        <v>#N/A</v>
      </c>
      <c r="H290" s="17" t="e">
        <f>VLOOKUP(B290,'TK MYDTU'!$B$8:$Q$8047,14,0)</f>
        <v>#N/A</v>
      </c>
      <c r="I290" s="17" t="e">
        <f>VLOOKUP(B290,'TK MYDTU'!$B$8:$Q$8047,15,0)</f>
        <v>#N/A</v>
      </c>
      <c r="J290" s="17" t="e">
        <f>VLOOKUP(B290,'TK MYDTU'!$B$8:$Q$8047,16,0)</f>
        <v>#N/A</v>
      </c>
      <c r="K290" s="17" t="e">
        <f t="shared" si="16"/>
        <v>#N/A</v>
      </c>
      <c r="L290" s="17"/>
      <c r="M290" s="18">
        <f t="shared" si="17"/>
        <v>0</v>
      </c>
      <c r="N290" s="19" t="str">
        <f t="shared" si="18"/>
        <v>Không</v>
      </c>
      <c r="O290" s="19" t="e">
        <f>VLOOKUP($A290,DSMYDTU!$A$2:$G$487,7,0)</f>
        <v>#N/A</v>
      </c>
      <c r="P290" s="20"/>
      <c r="Q290" s="53" t="e">
        <f t="shared" si="19"/>
        <v>#N/A</v>
      </c>
      <c r="R290" s="17" t="e">
        <f>VLOOKUP($B290,'TK MYDTU'!$B$8:$X$5049,18,0)</f>
        <v>#N/A</v>
      </c>
      <c r="T290" s="2"/>
      <c r="U290" s="19"/>
      <c r="V290" s="19"/>
    </row>
    <row r="291" spans="1:22" ht="13.8">
      <c r="A291" s="14">
        <v>285</v>
      </c>
      <c r="B291" s="15" t="e">
        <f>VLOOKUP($A291,DSMYDTU!$A$2:$E$487,2,0)</f>
        <v>#N/A</v>
      </c>
      <c r="C291" s="51" t="e">
        <f>VLOOKUP($A291,DSMYDTU!$A$2:$G$487,3,0)</f>
        <v>#N/A</v>
      </c>
      <c r="D291" s="52" t="e">
        <f>VLOOKUP($A291,DSMYDTU!$A$2:$G$487,4,0)</f>
        <v>#N/A</v>
      </c>
      <c r="E291" s="15" t="e">
        <f>VLOOKUP($A291,DSMYDTU!$A$2:$G$487,5,0)</f>
        <v>#N/A</v>
      </c>
      <c r="F291" s="16" t="e">
        <f>VLOOKUP($A291,DSMYDTU!$A$2:$G$487,6,0)</f>
        <v>#N/A</v>
      </c>
      <c r="G291" s="17" t="e">
        <f>VLOOKUP(B291,'TK MYDTU'!$B$8:$Q$8047,13,0)</f>
        <v>#N/A</v>
      </c>
      <c r="H291" s="17" t="e">
        <f>VLOOKUP(B291,'TK MYDTU'!$B$8:$Q$8047,14,0)</f>
        <v>#N/A</v>
      </c>
      <c r="I291" s="17" t="e">
        <f>VLOOKUP(B291,'TK MYDTU'!$B$8:$Q$8047,15,0)</f>
        <v>#N/A</v>
      </c>
      <c r="J291" s="17" t="e">
        <f>VLOOKUP(B291,'TK MYDTU'!$B$8:$Q$8047,16,0)</f>
        <v>#N/A</v>
      </c>
      <c r="K291" s="17" t="e">
        <f t="shared" si="16"/>
        <v>#N/A</v>
      </c>
      <c r="L291" s="17"/>
      <c r="M291" s="18">
        <f t="shared" si="17"/>
        <v>0</v>
      </c>
      <c r="N291" s="19" t="str">
        <f t="shared" si="18"/>
        <v>Không</v>
      </c>
      <c r="O291" s="19" t="e">
        <f>VLOOKUP($A291,DSMYDTU!$A$2:$G$487,7,0)</f>
        <v>#N/A</v>
      </c>
      <c r="P291" s="20"/>
      <c r="Q291" s="53" t="e">
        <f t="shared" si="19"/>
        <v>#N/A</v>
      </c>
      <c r="R291" s="17" t="e">
        <f>VLOOKUP($B291,'TK MYDTU'!$B$8:$X$5049,18,0)</f>
        <v>#N/A</v>
      </c>
      <c r="T291" s="2"/>
      <c r="U291" s="19"/>
      <c r="V291" s="19"/>
    </row>
    <row r="292" spans="1:22" ht="13.8">
      <c r="A292" s="14">
        <v>286</v>
      </c>
      <c r="B292" s="15" t="e">
        <f>VLOOKUP($A292,DSMYDTU!$A$2:$E$487,2,0)</f>
        <v>#N/A</v>
      </c>
      <c r="C292" s="51" t="e">
        <f>VLOOKUP($A292,DSMYDTU!$A$2:$G$487,3,0)</f>
        <v>#N/A</v>
      </c>
      <c r="D292" s="52" t="e">
        <f>VLOOKUP($A292,DSMYDTU!$A$2:$G$487,4,0)</f>
        <v>#N/A</v>
      </c>
      <c r="E292" s="15" t="e">
        <f>VLOOKUP($A292,DSMYDTU!$A$2:$G$487,5,0)</f>
        <v>#N/A</v>
      </c>
      <c r="F292" s="16" t="e">
        <f>VLOOKUP($A292,DSMYDTU!$A$2:$G$487,6,0)</f>
        <v>#N/A</v>
      </c>
      <c r="G292" s="17" t="e">
        <f>VLOOKUP(B292,'TK MYDTU'!$B$8:$Q$8047,13,0)</f>
        <v>#N/A</v>
      </c>
      <c r="H292" s="17" t="e">
        <f>VLOOKUP(B292,'TK MYDTU'!$B$8:$Q$8047,14,0)</f>
        <v>#N/A</v>
      </c>
      <c r="I292" s="17" t="e">
        <f>VLOOKUP(B292,'TK MYDTU'!$B$8:$Q$8047,15,0)</f>
        <v>#N/A</v>
      </c>
      <c r="J292" s="17" t="e">
        <f>VLOOKUP(B292,'TK MYDTU'!$B$8:$Q$8047,16,0)</f>
        <v>#N/A</v>
      </c>
      <c r="K292" s="17" t="e">
        <f t="shared" si="16"/>
        <v>#N/A</v>
      </c>
      <c r="L292" s="17"/>
      <c r="M292" s="18">
        <f t="shared" si="17"/>
        <v>0</v>
      </c>
      <c r="N292" s="19" t="str">
        <f t="shared" si="18"/>
        <v>Không</v>
      </c>
      <c r="O292" s="19" t="e">
        <f>VLOOKUP($A292,DSMYDTU!$A$2:$G$487,7,0)</f>
        <v>#N/A</v>
      </c>
      <c r="P292" s="20"/>
      <c r="Q292" s="53" t="e">
        <f t="shared" si="19"/>
        <v>#N/A</v>
      </c>
      <c r="R292" s="17" t="e">
        <f>VLOOKUP($B292,'TK MYDTU'!$B$8:$X$5049,18,0)</f>
        <v>#N/A</v>
      </c>
      <c r="T292" s="2"/>
      <c r="U292" s="19"/>
      <c r="V292" s="19"/>
    </row>
    <row r="293" spans="1:22" ht="13.8">
      <c r="A293" s="14">
        <v>287</v>
      </c>
      <c r="B293" s="15" t="e">
        <f>VLOOKUP($A293,DSMYDTU!$A$2:$E$487,2,0)</f>
        <v>#N/A</v>
      </c>
      <c r="C293" s="51" t="e">
        <f>VLOOKUP($A293,DSMYDTU!$A$2:$G$487,3,0)</f>
        <v>#N/A</v>
      </c>
      <c r="D293" s="52" t="e">
        <f>VLOOKUP($A293,DSMYDTU!$A$2:$G$487,4,0)</f>
        <v>#N/A</v>
      </c>
      <c r="E293" s="15" t="e">
        <f>VLOOKUP($A293,DSMYDTU!$A$2:$G$487,5,0)</f>
        <v>#N/A</v>
      </c>
      <c r="F293" s="16" t="e">
        <f>VLOOKUP($A293,DSMYDTU!$A$2:$G$487,6,0)</f>
        <v>#N/A</v>
      </c>
      <c r="G293" s="17" t="e">
        <f>VLOOKUP(B293,'TK MYDTU'!$B$8:$Q$8047,13,0)</f>
        <v>#N/A</v>
      </c>
      <c r="H293" s="17" t="e">
        <f>VLOOKUP(B293,'TK MYDTU'!$B$8:$Q$8047,14,0)</f>
        <v>#N/A</v>
      </c>
      <c r="I293" s="17" t="e">
        <f>VLOOKUP(B293,'TK MYDTU'!$B$8:$Q$8047,15,0)</f>
        <v>#N/A</v>
      </c>
      <c r="J293" s="17" t="e">
        <f>VLOOKUP(B293,'TK MYDTU'!$B$8:$Q$8047,16,0)</f>
        <v>#N/A</v>
      </c>
      <c r="K293" s="17" t="e">
        <f t="shared" si="16"/>
        <v>#N/A</v>
      </c>
      <c r="L293" s="17"/>
      <c r="M293" s="18">
        <f t="shared" si="17"/>
        <v>0</v>
      </c>
      <c r="N293" s="19" t="str">
        <f t="shared" si="18"/>
        <v>Không</v>
      </c>
      <c r="O293" s="19" t="e">
        <f>VLOOKUP($A293,DSMYDTU!$A$2:$G$487,7,0)</f>
        <v>#N/A</v>
      </c>
      <c r="P293" s="20"/>
      <c r="Q293" s="53" t="e">
        <f t="shared" si="19"/>
        <v>#N/A</v>
      </c>
      <c r="R293" s="17" t="e">
        <f>VLOOKUP($B293,'TK MYDTU'!$B$8:$X$5049,18,0)</f>
        <v>#N/A</v>
      </c>
      <c r="T293" s="2"/>
      <c r="U293" s="19"/>
      <c r="V293" s="19"/>
    </row>
    <row r="294" spans="1:22" ht="13.8">
      <c r="A294" s="14">
        <v>288</v>
      </c>
      <c r="B294" s="15" t="e">
        <f>VLOOKUP($A294,DSMYDTU!$A$2:$E$487,2,0)</f>
        <v>#N/A</v>
      </c>
      <c r="C294" s="51" t="e">
        <f>VLOOKUP($A294,DSMYDTU!$A$2:$G$487,3,0)</f>
        <v>#N/A</v>
      </c>
      <c r="D294" s="52" t="e">
        <f>VLOOKUP($A294,DSMYDTU!$A$2:$G$487,4,0)</f>
        <v>#N/A</v>
      </c>
      <c r="E294" s="15" t="e">
        <f>VLOOKUP($A294,DSMYDTU!$A$2:$G$487,5,0)</f>
        <v>#N/A</v>
      </c>
      <c r="F294" s="16" t="e">
        <f>VLOOKUP($A294,DSMYDTU!$A$2:$G$487,6,0)</f>
        <v>#N/A</v>
      </c>
      <c r="G294" s="17" t="e">
        <f>VLOOKUP(B294,'TK MYDTU'!$B$8:$Q$8047,13,0)</f>
        <v>#N/A</v>
      </c>
      <c r="H294" s="17" t="e">
        <f>VLOOKUP(B294,'TK MYDTU'!$B$8:$Q$8047,14,0)</f>
        <v>#N/A</v>
      </c>
      <c r="I294" s="17" t="e">
        <f>VLOOKUP(B294,'TK MYDTU'!$B$8:$Q$8047,15,0)</f>
        <v>#N/A</v>
      </c>
      <c r="J294" s="17" t="e">
        <f>VLOOKUP(B294,'TK MYDTU'!$B$8:$Q$8047,16,0)</f>
        <v>#N/A</v>
      </c>
      <c r="K294" s="17" t="e">
        <f t="shared" si="16"/>
        <v>#N/A</v>
      </c>
      <c r="L294" s="17"/>
      <c r="M294" s="18">
        <f t="shared" si="17"/>
        <v>0</v>
      </c>
      <c r="N294" s="19" t="str">
        <f t="shared" si="18"/>
        <v>Không</v>
      </c>
      <c r="O294" s="19" t="e">
        <f>VLOOKUP($A294,DSMYDTU!$A$2:$G$487,7,0)</f>
        <v>#N/A</v>
      </c>
      <c r="P294" s="20"/>
      <c r="Q294" s="53" t="e">
        <f t="shared" si="19"/>
        <v>#N/A</v>
      </c>
      <c r="R294" s="17" t="e">
        <f>VLOOKUP($B294,'TK MYDTU'!$B$8:$X$5049,18,0)</f>
        <v>#N/A</v>
      </c>
      <c r="T294" s="2"/>
      <c r="U294" s="19"/>
      <c r="V294" s="19"/>
    </row>
    <row r="295" spans="1:22" ht="13.8">
      <c r="A295" s="14">
        <v>289</v>
      </c>
      <c r="B295" s="15" t="e">
        <f>VLOOKUP($A295,DSMYDTU!$A$2:$E$487,2,0)</f>
        <v>#N/A</v>
      </c>
      <c r="C295" s="51" t="e">
        <f>VLOOKUP($A295,DSMYDTU!$A$2:$G$487,3,0)</f>
        <v>#N/A</v>
      </c>
      <c r="D295" s="52" t="e">
        <f>VLOOKUP($A295,DSMYDTU!$A$2:$G$487,4,0)</f>
        <v>#N/A</v>
      </c>
      <c r="E295" s="15" t="e">
        <f>VLOOKUP($A295,DSMYDTU!$A$2:$G$487,5,0)</f>
        <v>#N/A</v>
      </c>
      <c r="F295" s="16" t="e">
        <f>VLOOKUP($A295,DSMYDTU!$A$2:$G$487,6,0)</f>
        <v>#N/A</v>
      </c>
      <c r="G295" s="17" t="e">
        <f>VLOOKUP(B295,'TK MYDTU'!$B$8:$Q$8047,13,0)</f>
        <v>#N/A</v>
      </c>
      <c r="H295" s="17" t="e">
        <f>VLOOKUP(B295,'TK MYDTU'!$B$8:$Q$8047,14,0)</f>
        <v>#N/A</v>
      </c>
      <c r="I295" s="17" t="e">
        <f>VLOOKUP(B295,'TK MYDTU'!$B$8:$Q$8047,15,0)</f>
        <v>#N/A</v>
      </c>
      <c r="J295" s="17" t="e">
        <f>VLOOKUP(B295,'TK MYDTU'!$B$8:$Q$8047,16,0)</f>
        <v>#N/A</v>
      </c>
      <c r="K295" s="17" t="e">
        <f t="shared" si="16"/>
        <v>#N/A</v>
      </c>
      <c r="L295" s="17"/>
      <c r="M295" s="18">
        <f t="shared" si="17"/>
        <v>0</v>
      </c>
      <c r="N295" s="19" t="str">
        <f t="shared" si="18"/>
        <v>Không</v>
      </c>
      <c r="O295" s="19" t="e">
        <f>VLOOKUP($A295,DSMYDTU!$A$2:$G$487,7,0)</f>
        <v>#N/A</v>
      </c>
      <c r="P295" s="20"/>
      <c r="Q295" s="53" t="e">
        <f t="shared" si="19"/>
        <v>#N/A</v>
      </c>
      <c r="R295" s="17" t="e">
        <f>VLOOKUP($B295,'TK MYDTU'!$B$8:$X$5049,18,0)</f>
        <v>#N/A</v>
      </c>
      <c r="T295" s="2"/>
      <c r="U295" s="19"/>
      <c r="V295" s="19"/>
    </row>
    <row r="296" spans="1:22" ht="13.8">
      <c r="A296" s="14">
        <v>290</v>
      </c>
      <c r="B296" s="15" t="e">
        <f>VLOOKUP($A296,DSMYDTU!$A$2:$E$487,2,0)</f>
        <v>#N/A</v>
      </c>
      <c r="C296" s="51" t="e">
        <f>VLOOKUP($A296,DSMYDTU!$A$2:$G$487,3,0)</f>
        <v>#N/A</v>
      </c>
      <c r="D296" s="52" t="e">
        <f>VLOOKUP($A296,DSMYDTU!$A$2:$G$487,4,0)</f>
        <v>#N/A</v>
      </c>
      <c r="E296" s="15" t="e">
        <f>VLOOKUP($A296,DSMYDTU!$A$2:$G$487,5,0)</f>
        <v>#N/A</v>
      </c>
      <c r="F296" s="16" t="e">
        <f>VLOOKUP($A296,DSMYDTU!$A$2:$G$487,6,0)</f>
        <v>#N/A</v>
      </c>
      <c r="G296" s="17" t="e">
        <f>VLOOKUP(B296,'TK MYDTU'!$B$8:$Q$8047,13,0)</f>
        <v>#N/A</v>
      </c>
      <c r="H296" s="17" t="e">
        <f>VLOOKUP(B296,'TK MYDTU'!$B$8:$Q$8047,14,0)</f>
        <v>#N/A</v>
      </c>
      <c r="I296" s="17" t="e">
        <f>VLOOKUP(B296,'TK MYDTU'!$B$8:$Q$8047,15,0)</f>
        <v>#N/A</v>
      </c>
      <c r="J296" s="17" t="e">
        <f>VLOOKUP(B296,'TK MYDTU'!$B$8:$Q$8047,16,0)</f>
        <v>#N/A</v>
      </c>
      <c r="K296" s="17" t="e">
        <f t="shared" si="16"/>
        <v>#N/A</v>
      </c>
      <c r="L296" s="17"/>
      <c r="M296" s="18">
        <f t="shared" si="17"/>
        <v>0</v>
      </c>
      <c r="N296" s="19" t="str">
        <f t="shared" si="18"/>
        <v>Không</v>
      </c>
      <c r="O296" s="19" t="e">
        <f>VLOOKUP($A296,DSMYDTU!$A$2:$G$487,7,0)</f>
        <v>#N/A</v>
      </c>
      <c r="P296" s="20"/>
      <c r="Q296" s="53" t="e">
        <f t="shared" si="19"/>
        <v>#N/A</v>
      </c>
      <c r="R296" s="17" t="e">
        <f>VLOOKUP($B296,'TK MYDTU'!$B$8:$X$5049,18,0)</f>
        <v>#N/A</v>
      </c>
      <c r="T296" s="2"/>
      <c r="U296" s="19"/>
      <c r="V296" s="19"/>
    </row>
    <row r="297" spans="1:22" ht="13.8">
      <c r="A297" s="14">
        <v>291</v>
      </c>
      <c r="B297" s="15" t="e">
        <f>VLOOKUP($A297,DSMYDTU!$A$2:$E$487,2,0)</f>
        <v>#N/A</v>
      </c>
      <c r="C297" s="51" t="e">
        <f>VLOOKUP($A297,DSMYDTU!$A$2:$G$487,3,0)</f>
        <v>#N/A</v>
      </c>
      <c r="D297" s="52" t="e">
        <f>VLOOKUP($A297,DSMYDTU!$A$2:$G$487,4,0)</f>
        <v>#N/A</v>
      </c>
      <c r="E297" s="15" t="e">
        <f>VLOOKUP($A297,DSMYDTU!$A$2:$G$487,5,0)</f>
        <v>#N/A</v>
      </c>
      <c r="F297" s="16" t="e">
        <f>VLOOKUP($A297,DSMYDTU!$A$2:$G$487,6,0)</f>
        <v>#N/A</v>
      </c>
      <c r="G297" s="17" t="e">
        <f>VLOOKUP(B297,'TK MYDTU'!$B$8:$Q$8047,13,0)</f>
        <v>#N/A</v>
      </c>
      <c r="H297" s="17" t="e">
        <f>VLOOKUP(B297,'TK MYDTU'!$B$8:$Q$8047,14,0)</f>
        <v>#N/A</v>
      </c>
      <c r="I297" s="17" t="e">
        <f>VLOOKUP(B297,'TK MYDTU'!$B$8:$Q$8047,15,0)</f>
        <v>#N/A</v>
      </c>
      <c r="J297" s="17" t="e">
        <f>VLOOKUP(B297,'TK MYDTU'!$B$8:$Q$8047,16,0)</f>
        <v>#N/A</v>
      </c>
      <c r="K297" s="17" t="e">
        <f t="shared" si="16"/>
        <v>#N/A</v>
      </c>
      <c r="L297" s="17"/>
      <c r="M297" s="18">
        <f t="shared" si="17"/>
        <v>0</v>
      </c>
      <c r="N297" s="19" t="str">
        <f t="shared" si="18"/>
        <v>Không</v>
      </c>
      <c r="O297" s="19" t="e">
        <f>VLOOKUP($A297,DSMYDTU!$A$2:$G$487,7,0)</f>
        <v>#N/A</v>
      </c>
      <c r="P297" s="20"/>
      <c r="Q297" s="53" t="e">
        <f t="shared" si="19"/>
        <v>#N/A</v>
      </c>
      <c r="R297" s="17" t="e">
        <f>VLOOKUP($B297,'TK MYDTU'!$B$8:$X$5049,18,0)</f>
        <v>#N/A</v>
      </c>
      <c r="T297" s="2"/>
      <c r="U297" s="19"/>
      <c r="V297" s="19"/>
    </row>
    <row r="298" spans="1:22" ht="13.8">
      <c r="A298" s="14">
        <v>292</v>
      </c>
      <c r="B298" s="15" t="e">
        <f>VLOOKUP($A298,DSMYDTU!$A$2:$E$487,2,0)</f>
        <v>#N/A</v>
      </c>
      <c r="C298" s="51" t="e">
        <f>VLOOKUP($A298,DSMYDTU!$A$2:$G$487,3,0)</f>
        <v>#N/A</v>
      </c>
      <c r="D298" s="52" t="e">
        <f>VLOOKUP($A298,DSMYDTU!$A$2:$G$487,4,0)</f>
        <v>#N/A</v>
      </c>
      <c r="E298" s="15" t="e">
        <f>VLOOKUP($A298,DSMYDTU!$A$2:$G$487,5,0)</f>
        <v>#N/A</v>
      </c>
      <c r="F298" s="16" t="e">
        <f>VLOOKUP($A298,DSMYDTU!$A$2:$G$487,6,0)</f>
        <v>#N/A</v>
      </c>
      <c r="G298" s="17" t="e">
        <f>VLOOKUP(B298,'TK MYDTU'!$B$8:$Q$8047,13,0)</f>
        <v>#N/A</v>
      </c>
      <c r="H298" s="17" t="e">
        <f>VLOOKUP(B298,'TK MYDTU'!$B$8:$Q$8047,14,0)</f>
        <v>#N/A</v>
      </c>
      <c r="I298" s="17" t="e">
        <f>VLOOKUP(B298,'TK MYDTU'!$B$8:$Q$8047,15,0)</f>
        <v>#N/A</v>
      </c>
      <c r="J298" s="17" t="e">
        <f>VLOOKUP(B298,'TK MYDTU'!$B$8:$Q$8047,16,0)</f>
        <v>#N/A</v>
      </c>
      <c r="K298" s="17" t="e">
        <f t="shared" si="16"/>
        <v>#N/A</v>
      </c>
      <c r="L298" s="17"/>
      <c r="M298" s="18">
        <f t="shared" si="17"/>
        <v>0</v>
      </c>
      <c r="N298" s="19" t="str">
        <f t="shared" si="18"/>
        <v>Không</v>
      </c>
      <c r="O298" s="19" t="e">
        <f>VLOOKUP($A298,DSMYDTU!$A$2:$G$487,7,0)</f>
        <v>#N/A</v>
      </c>
      <c r="P298" s="20"/>
      <c r="Q298" s="53" t="e">
        <f t="shared" si="19"/>
        <v>#N/A</v>
      </c>
      <c r="R298" s="17" t="e">
        <f>VLOOKUP($B298,'TK MYDTU'!$B$8:$X$5049,18,0)</f>
        <v>#N/A</v>
      </c>
      <c r="T298" s="2"/>
      <c r="U298" s="19"/>
      <c r="V298" s="19"/>
    </row>
    <row r="299" spans="1:22" ht="13.8">
      <c r="A299" s="14">
        <v>293</v>
      </c>
      <c r="B299" s="15" t="e">
        <f>VLOOKUP($A299,DSMYDTU!$A$2:$E$487,2,0)</f>
        <v>#N/A</v>
      </c>
      <c r="C299" s="51" t="e">
        <f>VLOOKUP($A299,DSMYDTU!$A$2:$G$487,3,0)</f>
        <v>#N/A</v>
      </c>
      <c r="D299" s="52" t="e">
        <f>VLOOKUP($A299,DSMYDTU!$A$2:$G$487,4,0)</f>
        <v>#N/A</v>
      </c>
      <c r="E299" s="15" t="e">
        <f>VLOOKUP($A299,DSMYDTU!$A$2:$G$487,5,0)</f>
        <v>#N/A</v>
      </c>
      <c r="F299" s="16" t="e">
        <f>VLOOKUP($A299,DSMYDTU!$A$2:$G$487,6,0)</f>
        <v>#N/A</v>
      </c>
      <c r="G299" s="17" t="e">
        <f>VLOOKUP(B299,'TK MYDTU'!$B$8:$Q$8047,13,0)</f>
        <v>#N/A</v>
      </c>
      <c r="H299" s="17" t="e">
        <f>VLOOKUP(B299,'TK MYDTU'!$B$8:$Q$8047,14,0)</f>
        <v>#N/A</v>
      </c>
      <c r="I299" s="17" t="e">
        <f>VLOOKUP(B299,'TK MYDTU'!$B$8:$Q$8047,15,0)</f>
        <v>#N/A</v>
      </c>
      <c r="J299" s="17" t="e">
        <f>VLOOKUP(B299,'TK MYDTU'!$B$8:$Q$8047,16,0)</f>
        <v>#N/A</v>
      </c>
      <c r="K299" s="17" t="e">
        <f t="shared" si="16"/>
        <v>#N/A</v>
      </c>
      <c r="L299" s="17"/>
      <c r="M299" s="18">
        <f t="shared" si="17"/>
        <v>0</v>
      </c>
      <c r="N299" s="19" t="str">
        <f t="shared" si="18"/>
        <v>Không</v>
      </c>
      <c r="O299" s="19" t="e">
        <f>VLOOKUP($A299,DSMYDTU!$A$2:$G$487,7,0)</f>
        <v>#N/A</v>
      </c>
      <c r="P299" s="20"/>
      <c r="Q299" s="53" t="e">
        <f t="shared" si="19"/>
        <v>#N/A</v>
      </c>
      <c r="R299" s="17" t="e">
        <f>VLOOKUP($B299,'TK MYDTU'!$B$8:$X$5049,18,0)</f>
        <v>#N/A</v>
      </c>
      <c r="T299" s="2"/>
      <c r="U299" s="19"/>
      <c r="V299" s="19"/>
    </row>
    <row r="300" spans="1:22" ht="13.8">
      <c r="A300" s="14">
        <v>294</v>
      </c>
      <c r="B300" s="15" t="e">
        <f>VLOOKUP($A300,DSMYDTU!$A$2:$E$487,2,0)</f>
        <v>#N/A</v>
      </c>
      <c r="C300" s="51" t="e">
        <f>VLOOKUP($A300,DSMYDTU!$A$2:$G$487,3,0)</f>
        <v>#N/A</v>
      </c>
      <c r="D300" s="52" t="e">
        <f>VLOOKUP($A300,DSMYDTU!$A$2:$G$487,4,0)</f>
        <v>#N/A</v>
      </c>
      <c r="E300" s="15" t="e">
        <f>VLOOKUP($A300,DSMYDTU!$A$2:$G$487,5,0)</f>
        <v>#N/A</v>
      </c>
      <c r="F300" s="16" t="e">
        <f>VLOOKUP($A300,DSMYDTU!$A$2:$G$487,6,0)</f>
        <v>#N/A</v>
      </c>
      <c r="G300" s="17" t="e">
        <f>VLOOKUP(B300,'TK MYDTU'!$B$8:$Q$8047,13,0)</f>
        <v>#N/A</v>
      </c>
      <c r="H300" s="17" t="e">
        <f>VLOOKUP(B300,'TK MYDTU'!$B$8:$Q$8047,14,0)</f>
        <v>#N/A</v>
      </c>
      <c r="I300" s="17" t="e">
        <f>VLOOKUP(B300,'TK MYDTU'!$B$8:$Q$8047,15,0)</f>
        <v>#N/A</v>
      </c>
      <c r="J300" s="17" t="e">
        <f>VLOOKUP(B300,'TK MYDTU'!$B$8:$Q$8047,16,0)</f>
        <v>#N/A</v>
      </c>
      <c r="K300" s="17" t="e">
        <f t="shared" si="16"/>
        <v>#N/A</v>
      </c>
      <c r="L300" s="17"/>
      <c r="M300" s="18">
        <f t="shared" si="17"/>
        <v>0</v>
      </c>
      <c r="N300" s="19" t="str">
        <f t="shared" si="18"/>
        <v>Không</v>
      </c>
      <c r="O300" s="19" t="e">
        <f>VLOOKUP($A300,DSMYDTU!$A$2:$G$487,7,0)</f>
        <v>#N/A</v>
      </c>
      <c r="P300" s="20"/>
      <c r="Q300" s="53" t="e">
        <f t="shared" si="19"/>
        <v>#N/A</v>
      </c>
      <c r="R300" s="17" t="e">
        <f>VLOOKUP($B300,'TK MYDTU'!$B$8:$X$5049,18,0)</f>
        <v>#N/A</v>
      </c>
      <c r="T300" s="2"/>
      <c r="U300" s="19"/>
      <c r="V300" s="19"/>
    </row>
    <row r="301" spans="1:22" ht="13.8">
      <c r="A301" s="14">
        <v>295</v>
      </c>
      <c r="B301" s="15" t="e">
        <f>VLOOKUP($A301,DSMYDTU!$A$2:$E$487,2,0)</f>
        <v>#N/A</v>
      </c>
      <c r="C301" s="51" t="e">
        <f>VLOOKUP($A301,DSMYDTU!$A$2:$G$487,3,0)</f>
        <v>#N/A</v>
      </c>
      <c r="D301" s="52" t="e">
        <f>VLOOKUP($A301,DSMYDTU!$A$2:$G$487,4,0)</f>
        <v>#N/A</v>
      </c>
      <c r="E301" s="15" t="e">
        <f>VLOOKUP($A301,DSMYDTU!$A$2:$G$487,5,0)</f>
        <v>#N/A</v>
      </c>
      <c r="F301" s="16" t="e">
        <f>VLOOKUP($A301,DSMYDTU!$A$2:$G$487,6,0)</f>
        <v>#N/A</v>
      </c>
      <c r="G301" s="17" t="e">
        <f>VLOOKUP(B301,'TK MYDTU'!$B$8:$Q$8047,13,0)</f>
        <v>#N/A</v>
      </c>
      <c r="H301" s="17" t="e">
        <f>VLOOKUP(B301,'TK MYDTU'!$B$8:$Q$8047,14,0)</f>
        <v>#N/A</v>
      </c>
      <c r="I301" s="17" t="e">
        <f>VLOOKUP(B301,'TK MYDTU'!$B$8:$Q$8047,15,0)</f>
        <v>#N/A</v>
      </c>
      <c r="J301" s="17" t="e">
        <f>VLOOKUP(B301,'TK MYDTU'!$B$8:$Q$8047,16,0)</f>
        <v>#N/A</v>
      </c>
      <c r="K301" s="17" t="e">
        <f t="shared" si="16"/>
        <v>#N/A</v>
      </c>
      <c r="L301" s="17"/>
      <c r="M301" s="18">
        <f t="shared" si="17"/>
        <v>0</v>
      </c>
      <c r="N301" s="19" t="str">
        <f t="shared" si="18"/>
        <v>Không</v>
      </c>
      <c r="O301" s="19" t="e">
        <f>VLOOKUP($A301,DSMYDTU!$A$2:$G$487,7,0)</f>
        <v>#N/A</v>
      </c>
      <c r="P301" s="20"/>
      <c r="Q301" s="53" t="e">
        <f t="shared" si="19"/>
        <v>#N/A</v>
      </c>
      <c r="R301" s="17" t="e">
        <f>VLOOKUP($B301,'TK MYDTU'!$B$8:$X$5049,18,0)</f>
        <v>#N/A</v>
      </c>
      <c r="T301" s="2"/>
      <c r="U301" s="19"/>
      <c r="V301" s="19"/>
    </row>
    <row r="302" spans="1:22" ht="13.8">
      <c r="A302" s="14">
        <v>296</v>
      </c>
      <c r="B302" s="15" t="e">
        <f>VLOOKUP($A302,DSMYDTU!$A$2:$E$487,2,0)</f>
        <v>#N/A</v>
      </c>
      <c r="C302" s="51" t="e">
        <f>VLOOKUP($A302,DSMYDTU!$A$2:$G$487,3,0)</f>
        <v>#N/A</v>
      </c>
      <c r="D302" s="52" t="e">
        <f>VLOOKUP($A302,DSMYDTU!$A$2:$G$487,4,0)</f>
        <v>#N/A</v>
      </c>
      <c r="E302" s="15" t="e">
        <f>VLOOKUP($A302,DSMYDTU!$A$2:$G$487,5,0)</f>
        <v>#N/A</v>
      </c>
      <c r="F302" s="16" t="e">
        <f>VLOOKUP($A302,DSMYDTU!$A$2:$G$487,6,0)</f>
        <v>#N/A</v>
      </c>
      <c r="G302" s="17" t="e">
        <f>VLOOKUP(B302,'TK MYDTU'!$B$8:$Q$8047,13,0)</f>
        <v>#N/A</v>
      </c>
      <c r="H302" s="17" t="e">
        <f>VLOOKUP(B302,'TK MYDTU'!$B$8:$Q$8047,14,0)</f>
        <v>#N/A</v>
      </c>
      <c r="I302" s="17" t="e">
        <f>VLOOKUP(B302,'TK MYDTU'!$B$8:$Q$8047,15,0)</f>
        <v>#N/A</v>
      </c>
      <c r="J302" s="17" t="e">
        <f>VLOOKUP(B302,'TK MYDTU'!$B$8:$Q$8047,16,0)</f>
        <v>#N/A</v>
      </c>
      <c r="K302" s="17" t="e">
        <f t="shared" si="16"/>
        <v>#N/A</v>
      </c>
      <c r="L302" s="17"/>
      <c r="M302" s="18">
        <f t="shared" si="17"/>
        <v>0</v>
      </c>
      <c r="N302" s="19" t="str">
        <f t="shared" si="18"/>
        <v>Không</v>
      </c>
      <c r="O302" s="19" t="e">
        <f>VLOOKUP($A302,DSMYDTU!$A$2:$G$487,7,0)</f>
        <v>#N/A</v>
      </c>
      <c r="P302" s="20"/>
      <c r="Q302" s="53" t="e">
        <f t="shared" si="19"/>
        <v>#N/A</v>
      </c>
      <c r="R302" s="17" t="e">
        <f>VLOOKUP($B302,'TK MYDTU'!$B$8:$X$5049,18,0)</f>
        <v>#N/A</v>
      </c>
      <c r="T302" s="2"/>
      <c r="U302" s="19"/>
      <c r="V302" s="19"/>
    </row>
    <row r="303" spans="1:22" ht="13.8">
      <c r="A303" s="14">
        <v>297</v>
      </c>
      <c r="B303" s="15" t="e">
        <f>VLOOKUP($A303,DSMYDTU!$A$2:$E$487,2,0)</f>
        <v>#N/A</v>
      </c>
      <c r="C303" s="51" t="e">
        <f>VLOOKUP($A303,DSMYDTU!$A$2:$G$487,3,0)</f>
        <v>#N/A</v>
      </c>
      <c r="D303" s="52" t="e">
        <f>VLOOKUP($A303,DSMYDTU!$A$2:$G$487,4,0)</f>
        <v>#N/A</v>
      </c>
      <c r="E303" s="15" t="e">
        <f>VLOOKUP($A303,DSMYDTU!$A$2:$G$487,5,0)</f>
        <v>#N/A</v>
      </c>
      <c r="F303" s="16" t="e">
        <f>VLOOKUP($A303,DSMYDTU!$A$2:$G$487,6,0)</f>
        <v>#N/A</v>
      </c>
      <c r="G303" s="17" t="e">
        <f>VLOOKUP(B303,'TK MYDTU'!$B$8:$Q$8047,13,0)</f>
        <v>#N/A</v>
      </c>
      <c r="H303" s="17" t="e">
        <f>VLOOKUP(B303,'TK MYDTU'!$B$8:$Q$8047,14,0)</f>
        <v>#N/A</v>
      </c>
      <c r="I303" s="17" t="e">
        <f>VLOOKUP(B303,'TK MYDTU'!$B$8:$Q$8047,15,0)</f>
        <v>#N/A</v>
      </c>
      <c r="J303" s="17" t="e">
        <f>VLOOKUP(B303,'TK MYDTU'!$B$8:$Q$8047,16,0)</f>
        <v>#N/A</v>
      </c>
      <c r="K303" s="17" t="e">
        <f t="shared" si="16"/>
        <v>#N/A</v>
      </c>
      <c r="L303" s="17"/>
      <c r="M303" s="18">
        <f t="shared" si="17"/>
        <v>0</v>
      </c>
      <c r="N303" s="19" t="str">
        <f t="shared" si="18"/>
        <v>Không</v>
      </c>
      <c r="O303" s="19" t="e">
        <f>VLOOKUP($A303,DSMYDTU!$A$2:$G$487,7,0)</f>
        <v>#N/A</v>
      </c>
      <c r="P303" s="20"/>
      <c r="Q303" s="53" t="e">
        <f t="shared" si="19"/>
        <v>#N/A</v>
      </c>
      <c r="R303" s="17" t="e">
        <f>VLOOKUP($B303,'TK MYDTU'!$B$8:$X$5049,18,0)</f>
        <v>#N/A</v>
      </c>
      <c r="T303" s="2"/>
      <c r="U303" s="19"/>
      <c r="V303" s="19"/>
    </row>
    <row r="304" spans="1:22" ht="13.8">
      <c r="A304" s="14">
        <v>298</v>
      </c>
      <c r="B304" s="15" t="e">
        <f>VLOOKUP($A304,DSMYDTU!$A$2:$E$487,2,0)</f>
        <v>#N/A</v>
      </c>
      <c r="C304" s="51" t="e">
        <f>VLOOKUP($A304,DSMYDTU!$A$2:$G$487,3,0)</f>
        <v>#N/A</v>
      </c>
      <c r="D304" s="52" t="e">
        <f>VLOOKUP($A304,DSMYDTU!$A$2:$G$487,4,0)</f>
        <v>#N/A</v>
      </c>
      <c r="E304" s="15" t="e">
        <f>VLOOKUP($A304,DSMYDTU!$A$2:$G$487,5,0)</f>
        <v>#N/A</v>
      </c>
      <c r="F304" s="16" t="e">
        <f>VLOOKUP($A304,DSMYDTU!$A$2:$G$487,6,0)</f>
        <v>#N/A</v>
      </c>
      <c r="G304" s="17" t="e">
        <f>VLOOKUP(B304,'TK MYDTU'!$B$8:$Q$8047,13,0)</f>
        <v>#N/A</v>
      </c>
      <c r="H304" s="17" t="e">
        <f>VLOOKUP(B304,'TK MYDTU'!$B$8:$Q$8047,14,0)</f>
        <v>#N/A</v>
      </c>
      <c r="I304" s="17" t="e">
        <f>VLOOKUP(B304,'TK MYDTU'!$B$8:$Q$8047,15,0)</f>
        <v>#N/A</v>
      </c>
      <c r="J304" s="17" t="e">
        <f>VLOOKUP(B304,'TK MYDTU'!$B$8:$Q$8047,16,0)</f>
        <v>#N/A</v>
      </c>
      <c r="K304" s="17" t="e">
        <f t="shared" si="16"/>
        <v>#N/A</v>
      </c>
      <c r="L304" s="17"/>
      <c r="M304" s="18">
        <f t="shared" si="17"/>
        <v>0</v>
      </c>
      <c r="N304" s="19" t="str">
        <f t="shared" si="18"/>
        <v>Không</v>
      </c>
      <c r="O304" s="19" t="e">
        <f>VLOOKUP($A304,DSMYDTU!$A$2:$G$487,7,0)</f>
        <v>#N/A</v>
      </c>
      <c r="P304" s="20"/>
      <c r="Q304" s="53" t="e">
        <f t="shared" si="19"/>
        <v>#N/A</v>
      </c>
      <c r="R304" s="17" t="e">
        <f>VLOOKUP($B304,'TK MYDTU'!$B$8:$X$5049,18,0)</f>
        <v>#N/A</v>
      </c>
      <c r="T304" s="2"/>
      <c r="U304" s="19"/>
      <c r="V304" s="19"/>
    </row>
    <row r="305" spans="1:22" ht="13.8">
      <c r="A305" s="14">
        <v>299</v>
      </c>
      <c r="B305" s="15" t="e">
        <f>VLOOKUP($A305,DSMYDTU!$A$2:$E$487,2,0)</f>
        <v>#N/A</v>
      </c>
      <c r="C305" s="51" t="e">
        <f>VLOOKUP($A305,DSMYDTU!$A$2:$G$487,3,0)</f>
        <v>#N/A</v>
      </c>
      <c r="D305" s="52" t="e">
        <f>VLOOKUP($A305,DSMYDTU!$A$2:$G$487,4,0)</f>
        <v>#N/A</v>
      </c>
      <c r="E305" s="15" t="e">
        <f>VLOOKUP($A305,DSMYDTU!$A$2:$G$487,5,0)</f>
        <v>#N/A</v>
      </c>
      <c r="F305" s="16" t="e">
        <f>VLOOKUP($A305,DSMYDTU!$A$2:$G$487,6,0)</f>
        <v>#N/A</v>
      </c>
      <c r="G305" s="17" t="e">
        <f>VLOOKUP(B305,'TK MYDTU'!$B$8:$Q$8047,13,0)</f>
        <v>#N/A</v>
      </c>
      <c r="H305" s="17" t="e">
        <f>VLOOKUP(B305,'TK MYDTU'!$B$8:$Q$8047,14,0)</f>
        <v>#N/A</v>
      </c>
      <c r="I305" s="17" t="e">
        <f>VLOOKUP(B305,'TK MYDTU'!$B$8:$Q$8047,15,0)</f>
        <v>#N/A</v>
      </c>
      <c r="J305" s="17" t="e">
        <f>VLOOKUP(B305,'TK MYDTU'!$B$8:$Q$8047,16,0)</f>
        <v>#N/A</v>
      </c>
      <c r="K305" s="17" t="e">
        <f t="shared" si="16"/>
        <v>#N/A</v>
      </c>
      <c r="L305" s="17"/>
      <c r="M305" s="18">
        <f t="shared" si="17"/>
        <v>0</v>
      </c>
      <c r="N305" s="19" t="str">
        <f t="shared" si="18"/>
        <v>Không</v>
      </c>
      <c r="O305" s="19" t="e">
        <f>VLOOKUP($A305,DSMYDTU!$A$2:$G$487,7,0)</f>
        <v>#N/A</v>
      </c>
      <c r="P305" s="20"/>
      <c r="Q305" s="53" t="e">
        <f t="shared" si="19"/>
        <v>#N/A</v>
      </c>
      <c r="R305" s="17" t="e">
        <f>VLOOKUP($B305,'TK MYDTU'!$B$8:$X$5049,18,0)</f>
        <v>#N/A</v>
      </c>
      <c r="T305" s="2"/>
      <c r="U305" s="19"/>
      <c r="V305" s="19"/>
    </row>
    <row r="306" spans="1:22" ht="13.8">
      <c r="A306" s="14">
        <v>300</v>
      </c>
      <c r="B306" s="15" t="e">
        <f>VLOOKUP($A306,DSMYDTU!$A$2:$E$487,2,0)</f>
        <v>#N/A</v>
      </c>
      <c r="C306" s="51" t="e">
        <f>VLOOKUP($A306,DSMYDTU!$A$2:$G$487,3,0)</f>
        <v>#N/A</v>
      </c>
      <c r="D306" s="52" t="e">
        <f>VLOOKUP($A306,DSMYDTU!$A$2:$G$487,4,0)</f>
        <v>#N/A</v>
      </c>
      <c r="E306" s="15" t="e">
        <f>VLOOKUP($A306,DSMYDTU!$A$2:$G$487,5,0)</f>
        <v>#N/A</v>
      </c>
      <c r="F306" s="16" t="e">
        <f>VLOOKUP($A306,DSMYDTU!$A$2:$G$487,6,0)</f>
        <v>#N/A</v>
      </c>
      <c r="G306" s="17" t="e">
        <f>VLOOKUP(B306,'TK MYDTU'!$B$8:$Q$8047,13,0)</f>
        <v>#N/A</v>
      </c>
      <c r="H306" s="17" t="e">
        <f>VLOOKUP(B306,'TK MYDTU'!$B$8:$Q$8047,14,0)</f>
        <v>#N/A</v>
      </c>
      <c r="I306" s="17" t="e">
        <f>VLOOKUP(B306,'TK MYDTU'!$B$8:$Q$8047,15,0)</f>
        <v>#N/A</v>
      </c>
      <c r="J306" s="17" t="e">
        <f>VLOOKUP(B306,'TK MYDTU'!$B$8:$Q$8047,16,0)</f>
        <v>#N/A</v>
      </c>
      <c r="K306" s="17" t="e">
        <f t="shared" si="16"/>
        <v>#N/A</v>
      </c>
      <c r="L306" s="17"/>
      <c r="M306" s="18">
        <f t="shared" si="17"/>
        <v>0</v>
      </c>
      <c r="N306" s="19" t="str">
        <f t="shared" si="18"/>
        <v>Không</v>
      </c>
      <c r="O306" s="19" t="e">
        <f>VLOOKUP($A306,DSMYDTU!$A$2:$G$487,7,0)</f>
        <v>#N/A</v>
      </c>
      <c r="P306" s="20"/>
      <c r="Q306" s="53" t="e">
        <f t="shared" si="19"/>
        <v>#N/A</v>
      </c>
      <c r="R306" s="17" t="e">
        <f>VLOOKUP($B306,'TK MYDTU'!$B$8:$X$5049,18,0)</f>
        <v>#N/A</v>
      </c>
      <c r="T306" s="2"/>
      <c r="U306" s="19"/>
      <c r="V306" s="19"/>
    </row>
    <row r="307" spans="1:22" ht="13.8">
      <c r="A307" s="14">
        <v>301</v>
      </c>
      <c r="B307" s="15" t="e">
        <f>VLOOKUP($A307,DSMYDTU!$A$2:$E$487,2,0)</f>
        <v>#N/A</v>
      </c>
      <c r="C307" s="51" t="e">
        <f>VLOOKUP($A307,DSMYDTU!$A$2:$G$487,3,0)</f>
        <v>#N/A</v>
      </c>
      <c r="D307" s="52" t="e">
        <f>VLOOKUP($A307,DSMYDTU!$A$2:$G$487,4,0)</f>
        <v>#N/A</v>
      </c>
      <c r="E307" s="15" t="e">
        <f>VLOOKUP($A307,DSMYDTU!$A$2:$G$487,5,0)</f>
        <v>#N/A</v>
      </c>
      <c r="F307" s="16" t="e">
        <f>VLOOKUP($A307,DSMYDTU!$A$2:$G$487,6,0)</f>
        <v>#N/A</v>
      </c>
      <c r="G307" s="17" t="e">
        <f>VLOOKUP(B307,'TK MYDTU'!$B$8:$Q$8047,13,0)</f>
        <v>#N/A</v>
      </c>
      <c r="H307" s="17" t="e">
        <f>VLOOKUP(B307,'TK MYDTU'!$B$8:$Q$8047,14,0)</f>
        <v>#N/A</v>
      </c>
      <c r="I307" s="17" t="e">
        <f>VLOOKUP(B307,'TK MYDTU'!$B$8:$Q$8047,15,0)</f>
        <v>#N/A</v>
      </c>
      <c r="J307" s="17" t="e">
        <f>VLOOKUP(B307,'TK MYDTU'!$B$8:$Q$8047,16,0)</f>
        <v>#N/A</v>
      </c>
      <c r="K307" s="17" t="e">
        <f t="shared" si="16"/>
        <v>#N/A</v>
      </c>
      <c r="L307" s="17"/>
      <c r="M307" s="18">
        <f t="shared" si="17"/>
        <v>0</v>
      </c>
      <c r="N307" s="19" t="str">
        <f t="shared" si="18"/>
        <v>Không</v>
      </c>
      <c r="O307" s="19" t="e">
        <f>VLOOKUP($A307,DSMYDTU!$A$2:$G$487,7,0)</f>
        <v>#N/A</v>
      </c>
      <c r="P307" s="20"/>
      <c r="Q307" s="53" t="e">
        <f t="shared" si="19"/>
        <v>#N/A</v>
      </c>
      <c r="R307" s="17" t="e">
        <f>VLOOKUP($B307,'TK MYDTU'!$B$8:$X$5049,18,0)</f>
        <v>#N/A</v>
      </c>
      <c r="T307" s="2"/>
      <c r="U307" s="19"/>
      <c r="V307" s="19"/>
    </row>
    <row r="308" spans="1:22" ht="13.8">
      <c r="A308" s="14">
        <v>302</v>
      </c>
      <c r="B308" s="15" t="e">
        <f>VLOOKUP($A308,DSMYDTU!$A$2:$E$487,2,0)</f>
        <v>#N/A</v>
      </c>
      <c r="C308" s="51" t="e">
        <f>VLOOKUP($A308,DSMYDTU!$A$2:$G$487,3,0)</f>
        <v>#N/A</v>
      </c>
      <c r="D308" s="52" t="e">
        <f>VLOOKUP($A308,DSMYDTU!$A$2:$G$487,4,0)</f>
        <v>#N/A</v>
      </c>
      <c r="E308" s="15" t="e">
        <f>VLOOKUP($A308,DSMYDTU!$A$2:$G$487,5,0)</f>
        <v>#N/A</v>
      </c>
      <c r="F308" s="16" t="e">
        <f>VLOOKUP($A308,DSMYDTU!$A$2:$G$487,6,0)</f>
        <v>#N/A</v>
      </c>
      <c r="G308" s="17" t="e">
        <f>VLOOKUP(B308,'TK MYDTU'!$B$8:$Q$8047,13,0)</f>
        <v>#N/A</v>
      </c>
      <c r="H308" s="17" t="e">
        <f>VLOOKUP(B308,'TK MYDTU'!$B$8:$Q$8047,14,0)</f>
        <v>#N/A</v>
      </c>
      <c r="I308" s="17" t="e">
        <f>VLOOKUP(B308,'TK MYDTU'!$B$8:$Q$8047,15,0)</f>
        <v>#N/A</v>
      </c>
      <c r="J308" s="17" t="e">
        <f>VLOOKUP(B308,'TK MYDTU'!$B$8:$Q$8047,16,0)</f>
        <v>#N/A</v>
      </c>
      <c r="K308" s="17" t="e">
        <f t="shared" si="16"/>
        <v>#N/A</v>
      </c>
      <c r="L308" s="17"/>
      <c r="M308" s="18">
        <f t="shared" si="17"/>
        <v>0</v>
      </c>
      <c r="N308" s="19" t="str">
        <f t="shared" si="18"/>
        <v>Không</v>
      </c>
      <c r="O308" s="19" t="e">
        <f>VLOOKUP($A308,DSMYDTU!$A$2:$G$487,7,0)</f>
        <v>#N/A</v>
      </c>
      <c r="P308" s="20"/>
      <c r="Q308" s="53" t="e">
        <f t="shared" si="19"/>
        <v>#N/A</v>
      </c>
      <c r="R308" s="17" t="e">
        <f>VLOOKUP($B308,'TK MYDTU'!$B$8:$X$5049,18,0)</f>
        <v>#N/A</v>
      </c>
      <c r="T308" s="2"/>
      <c r="U308" s="19"/>
      <c r="V308" s="19"/>
    </row>
    <row r="309" spans="1:22" ht="13.8">
      <c r="A309" s="14">
        <v>303</v>
      </c>
      <c r="B309" s="15" t="e">
        <f>VLOOKUP($A309,DSMYDTU!$A$2:$E$487,2,0)</f>
        <v>#N/A</v>
      </c>
      <c r="C309" s="51" t="e">
        <f>VLOOKUP($A309,DSMYDTU!$A$2:$G$487,3,0)</f>
        <v>#N/A</v>
      </c>
      <c r="D309" s="52" t="e">
        <f>VLOOKUP($A309,DSMYDTU!$A$2:$G$487,4,0)</f>
        <v>#N/A</v>
      </c>
      <c r="E309" s="15" t="e">
        <f>VLOOKUP($A309,DSMYDTU!$A$2:$G$487,5,0)</f>
        <v>#N/A</v>
      </c>
      <c r="F309" s="16" t="e">
        <f>VLOOKUP($A309,DSMYDTU!$A$2:$G$487,6,0)</f>
        <v>#N/A</v>
      </c>
      <c r="G309" s="17" t="e">
        <f>VLOOKUP(B309,'TK MYDTU'!$B$8:$Q$8047,13,0)</f>
        <v>#N/A</v>
      </c>
      <c r="H309" s="17" t="e">
        <f>VLOOKUP(B309,'TK MYDTU'!$B$8:$Q$8047,14,0)</f>
        <v>#N/A</v>
      </c>
      <c r="I309" s="17" t="e">
        <f>VLOOKUP(B309,'TK MYDTU'!$B$8:$Q$8047,15,0)</f>
        <v>#N/A</v>
      </c>
      <c r="J309" s="17" t="e">
        <f>VLOOKUP(B309,'TK MYDTU'!$B$8:$Q$8047,16,0)</f>
        <v>#N/A</v>
      </c>
      <c r="K309" s="17" t="e">
        <f t="shared" si="16"/>
        <v>#N/A</v>
      </c>
      <c r="L309" s="17"/>
      <c r="M309" s="18">
        <f t="shared" si="17"/>
        <v>0</v>
      </c>
      <c r="N309" s="19" t="str">
        <f t="shared" si="18"/>
        <v>Không</v>
      </c>
      <c r="O309" s="19" t="e">
        <f>VLOOKUP($A309,DSMYDTU!$A$2:$G$487,7,0)</f>
        <v>#N/A</v>
      </c>
      <c r="P309" s="20"/>
      <c r="Q309" s="53" t="e">
        <f t="shared" si="19"/>
        <v>#N/A</v>
      </c>
      <c r="R309" s="17" t="e">
        <f>VLOOKUP($B309,'TK MYDTU'!$B$8:$X$5049,18,0)</f>
        <v>#N/A</v>
      </c>
      <c r="T309" s="2"/>
      <c r="U309" s="19"/>
      <c r="V309" s="19"/>
    </row>
    <row r="310" spans="1:22" ht="13.8">
      <c r="A310" s="14">
        <v>304</v>
      </c>
      <c r="B310" s="15" t="e">
        <f>VLOOKUP($A310,DSMYDTU!$A$2:$E$487,2,0)</f>
        <v>#N/A</v>
      </c>
      <c r="C310" s="51" t="e">
        <f>VLOOKUP($A310,DSMYDTU!$A$2:$G$487,3,0)</f>
        <v>#N/A</v>
      </c>
      <c r="D310" s="52" t="e">
        <f>VLOOKUP($A310,DSMYDTU!$A$2:$G$487,4,0)</f>
        <v>#N/A</v>
      </c>
      <c r="E310" s="15" t="e">
        <f>VLOOKUP($A310,DSMYDTU!$A$2:$G$487,5,0)</f>
        <v>#N/A</v>
      </c>
      <c r="F310" s="16" t="e">
        <f>VLOOKUP($A310,DSMYDTU!$A$2:$G$487,6,0)</f>
        <v>#N/A</v>
      </c>
      <c r="G310" s="17" t="e">
        <f>VLOOKUP(B310,'TK MYDTU'!$B$8:$Q$8047,13,0)</f>
        <v>#N/A</v>
      </c>
      <c r="H310" s="17" t="e">
        <f>VLOOKUP(B310,'TK MYDTU'!$B$8:$Q$8047,14,0)</f>
        <v>#N/A</v>
      </c>
      <c r="I310" s="17" t="e">
        <f>VLOOKUP(B310,'TK MYDTU'!$B$8:$Q$8047,15,0)</f>
        <v>#N/A</v>
      </c>
      <c r="J310" s="17" t="e">
        <f>VLOOKUP(B310,'TK MYDTU'!$B$8:$Q$8047,16,0)</f>
        <v>#N/A</v>
      </c>
      <c r="K310" s="17" t="e">
        <f t="shared" si="16"/>
        <v>#N/A</v>
      </c>
      <c r="L310" s="17"/>
      <c r="M310" s="18">
        <f t="shared" si="17"/>
        <v>0</v>
      </c>
      <c r="N310" s="19" t="str">
        <f t="shared" si="18"/>
        <v>Không</v>
      </c>
      <c r="O310" s="19" t="e">
        <f>VLOOKUP($A310,DSMYDTU!$A$2:$G$487,7,0)</f>
        <v>#N/A</v>
      </c>
      <c r="P310" s="20"/>
      <c r="Q310" s="53" t="e">
        <f t="shared" si="19"/>
        <v>#N/A</v>
      </c>
      <c r="R310" s="17" t="e">
        <f>VLOOKUP($B310,'TK MYDTU'!$B$8:$X$5049,18,0)</f>
        <v>#N/A</v>
      </c>
      <c r="T310" s="2"/>
      <c r="U310" s="19"/>
      <c r="V310" s="19"/>
    </row>
    <row r="311" spans="1:22" ht="13.8">
      <c r="A311" s="14">
        <v>305</v>
      </c>
      <c r="B311" s="15" t="e">
        <f>VLOOKUP($A311,DSMYDTU!$A$2:$E$487,2,0)</f>
        <v>#N/A</v>
      </c>
      <c r="C311" s="51" t="e">
        <f>VLOOKUP($A311,DSMYDTU!$A$2:$G$487,3,0)</f>
        <v>#N/A</v>
      </c>
      <c r="D311" s="52" t="e">
        <f>VLOOKUP($A311,DSMYDTU!$A$2:$G$487,4,0)</f>
        <v>#N/A</v>
      </c>
      <c r="E311" s="15" t="e">
        <f>VLOOKUP($A311,DSMYDTU!$A$2:$G$487,5,0)</f>
        <v>#N/A</v>
      </c>
      <c r="F311" s="16" t="e">
        <f>VLOOKUP($A311,DSMYDTU!$A$2:$G$487,6,0)</f>
        <v>#N/A</v>
      </c>
      <c r="G311" s="17" t="e">
        <f>VLOOKUP(B311,'TK MYDTU'!$B$8:$Q$8047,13,0)</f>
        <v>#N/A</v>
      </c>
      <c r="H311" s="17" t="e">
        <f>VLOOKUP(B311,'TK MYDTU'!$B$8:$Q$8047,14,0)</f>
        <v>#N/A</v>
      </c>
      <c r="I311" s="17" t="e">
        <f>VLOOKUP(B311,'TK MYDTU'!$B$8:$Q$8047,15,0)</f>
        <v>#N/A</v>
      </c>
      <c r="J311" s="17" t="e">
        <f>VLOOKUP(B311,'TK MYDTU'!$B$8:$Q$8047,16,0)</f>
        <v>#N/A</v>
      </c>
      <c r="K311" s="17" t="e">
        <f t="shared" si="16"/>
        <v>#N/A</v>
      </c>
      <c r="L311" s="17"/>
      <c r="M311" s="18">
        <f t="shared" si="17"/>
        <v>0</v>
      </c>
      <c r="N311" s="19" t="str">
        <f t="shared" si="18"/>
        <v>Không</v>
      </c>
      <c r="O311" s="19" t="e">
        <f>VLOOKUP($A311,DSMYDTU!$A$2:$G$487,7,0)</f>
        <v>#N/A</v>
      </c>
      <c r="P311" s="20"/>
      <c r="Q311" s="53" t="e">
        <f t="shared" si="19"/>
        <v>#N/A</v>
      </c>
      <c r="R311" s="17" t="e">
        <f>VLOOKUP($B311,'TK MYDTU'!$B$8:$X$5049,18,0)</f>
        <v>#N/A</v>
      </c>
      <c r="T311" s="2"/>
      <c r="U311" s="19"/>
      <c r="V311" s="19"/>
    </row>
    <row r="312" spans="1:22" ht="13.8">
      <c r="A312" s="14">
        <v>306</v>
      </c>
      <c r="B312" s="15" t="e">
        <f>VLOOKUP($A312,DSMYDTU!$A$2:$E$487,2,0)</f>
        <v>#N/A</v>
      </c>
      <c r="C312" s="51" t="e">
        <f>VLOOKUP($A312,DSMYDTU!$A$2:$G$487,3,0)</f>
        <v>#N/A</v>
      </c>
      <c r="D312" s="52" t="e">
        <f>VLOOKUP($A312,DSMYDTU!$A$2:$G$487,4,0)</f>
        <v>#N/A</v>
      </c>
      <c r="E312" s="15" t="e">
        <f>VLOOKUP($A312,DSMYDTU!$A$2:$G$487,5,0)</f>
        <v>#N/A</v>
      </c>
      <c r="F312" s="16" t="e">
        <f>VLOOKUP($A312,DSMYDTU!$A$2:$G$487,6,0)</f>
        <v>#N/A</v>
      </c>
      <c r="G312" s="17" t="e">
        <f>VLOOKUP(B312,'TK MYDTU'!$B$8:$Q$8047,13,0)</f>
        <v>#N/A</v>
      </c>
      <c r="H312" s="17" t="e">
        <f>VLOOKUP(B312,'TK MYDTU'!$B$8:$Q$8047,14,0)</f>
        <v>#N/A</v>
      </c>
      <c r="I312" s="17" t="e">
        <f>VLOOKUP(B312,'TK MYDTU'!$B$8:$Q$8047,15,0)</f>
        <v>#N/A</v>
      </c>
      <c r="J312" s="17" t="e">
        <f>VLOOKUP(B312,'TK MYDTU'!$B$8:$Q$8047,16,0)</f>
        <v>#N/A</v>
      </c>
      <c r="K312" s="17" t="e">
        <f t="shared" si="16"/>
        <v>#N/A</v>
      </c>
      <c r="L312" s="17"/>
      <c r="M312" s="18">
        <f t="shared" si="17"/>
        <v>0</v>
      </c>
      <c r="N312" s="19" t="str">
        <f t="shared" si="18"/>
        <v>Không</v>
      </c>
      <c r="O312" s="19" t="e">
        <f>VLOOKUP($A312,DSMYDTU!$A$2:$G$487,7,0)</f>
        <v>#N/A</v>
      </c>
      <c r="P312" s="20"/>
      <c r="Q312" s="53" t="e">
        <f t="shared" si="19"/>
        <v>#N/A</v>
      </c>
      <c r="R312" s="17" t="e">
        <f>VLOOKUP($B312,'TK MYDTU'!$B$8:$X$5049,18,0)</f>
        <v>#N/A</v>
      </c>
      <c r="T312" s="2"/>
      <c r="U312" s="19"/>
      <c r="V312" s="19"/>
    </row>
    <row r="313" spans="1:22" ht="13.8">
      <c r="A313" s="14">
        <v>307</v>
      </c>
      <c r="B313" s="15" t="e">
        <f>VLOOKUP($A313,DSMYDTU!$A$2:$E$487,2,0)</f>
        <v>#N/A</v>
      </c>
      <c r="C313" s="51" t="e">
        <f>VLOOKUP($A313,DSMYDTU!$A$2:$G$487,3,0)</f>
        <v>#N/A</v>
      </c>
      <c r="D313" s="52" t="e">
        <f>VLOOKUP($A313,DSMYDTU!$A$2:$G$487,4,0)</f>
        <v>#N/A</v>
      </c>
      <c r="E313" s="15" t="e">
        <f>VLOOKUP($A313,DSMYDTU!$A$2:$G$487,5,0)</f>
        <v>#N/A</v>
      </c>
      <c r="F313" s="16" t="e">
        <f>VLOOKUP($A313,DSMYDTU!$A$2:$G$487,6,0)</f>
        <v>#N/A</v>
      </c>
      <c r="G313" s="17" t="e">
        <f>VLOOKUP(B313,'TK MYDTU'!$B$8:$Q$8047,13,0)</f>
        <v>#N/A</v>
      </c>
      <c r="H313" s="17" t="e">
        <f>VLOOKUP(B313,'TK MYDTU'!$B$8:$Q$8047,14,0)</f>
        <v>#N/A</v>
      </c>
      <c r="I313" s="17" t="e">
        <f>VLOOKUP(B313,'TK MYDTU'!$B$8:$Q$8047,15,0)</f>
        <v>#N/A</v>
      </c>
      <c r="J313" s="17" t="e">
        <f>VLOOKUP(B313,'TK MYDTU'!$B$8:$Q$8047,16,0)</f>
        <v>#N/A</v>
      </c>
      <c r="K313" s="17" t="e">
        <f t="shared" si="16"/>
        <v>#N/A</v>
      </c>
      <c r="L313" s="17"/>
      <c r="M313" s="18">
        <f t="shared" si="17"/>
        <v>0</v>
      </c>
      <c r="N313" s="19" t="str">
        <f t="shared" si="18"/>
        <v>Không</v>
      </c>
      <c r="O313" s="19" t="e">
        <f>VLOOKUP($A313,DSMYDTU!$A$2:$G$487,7,0)</f>
        <v>#N/A</v>
      </c>
      <c r="P313" s="20"/>
      <c r="Q313" s="53" t="e">
        <f t="shared" si="19"/>
        <v>#N/A</v>
      </c>
      <c r="R313" s="17" t="e">
        <f>VLOOKUP($B313,'TK MYDTU'!$B$8:$X$5049,18,0)</f>
        <v>#N/A</v>
      </c>
      <c r="T313" s="2"/>
      <c r="U313" s="19"/>
      <c r="V313" s="19"/>
    </row>
    <row r="314" spans="1:22" ht="13.8">
      <c r="A314" s="14">
        <v>308</v>
      </c>
      <c r="B314" s="15" t="e">
        <f>VLOOKUP($A314,DSMYDTU!$A$2:$E$487,2,0)</f>
        <v>#N/A</v>
      </c>
      <c r="C314" s="51" t="e">
        <f>VLOOKUP($A314,DSMYDTU!$A$2:$G$487,3,0)</f>
        <v>#N/A</v>
      </c>
      <c r="D314" s="52" t="e">
        <f>VLOOKUP($A314,DSMYDTU!$A$2:$G$487,4,0)</f>
        <v>#N/A</v>
      </c>
      <c r="E314" s="15" t="e">
        <f>VLOOKUP($A314,DSMYDTU!$A$2:$G$487,5,0)</f>
        <v>#N/A</v>
      </c>
      <c r="F314" s="16" t="e">
        <f>VLOOKUP($A314,DSMYDTU!$A$2:$G$487,6,0)</f>
        <v>#N/A</v>
      </c>
      <c r="G314" s="17" t="e">
        <f>VLOOKUP(B314,'TK MYDTU'!$B$8:$Q$8047,13,0)</f>
        <v>#N/A</v>
      </c>
      <c r="H314" s="17" t="e">
        <f>VLOOKUP(B314,'TK MYDTU'!$B$8:$Q$8047,14,0)</f>
        <v>#N/A</v>
      </c>
      <c r="I314" s="17" t="e">
        <f>VLOOKUP(B314,'TK MYDTU'!$B$8:$Q$8047,15,0)</f>
        <v>#N/A</v>
      </c>
      <c r="J314" s="17" t="e">
        <f>VLOOKUP(B314,'TK MYDTU'!$B$8:$Q$8047,16,0)</f>
        <v>#N/A</v>
      </c>
      <c r="K314" s="17" t="e">
        <f t="shared" si="16"/>
        <v>#N/A</v>
      </c>
      <c r="L314" s="17"/>
      <c r="M314" s="18">
        <f t="shared" si="17"/>
        <v>0</v>
      </c>
      <c r="N314" s="19" t="str">
        <f t="shared" si="18"/>
        <v>Không</v>
      </c>
      <c r="O314" s="19" t="e">
        <f>VLOOKUP($A314,DSMYDTU!$A$2:$G$487,7,0)</f>
        <v>#N/A</v>
      </c>
      <c r="P314" s="20"/>
      <c r="Q314" s="53" t="e">
        <f t="shared" si="19"/>
        <v>#N/A</v>
      </c>
      <c r="R314" s="17" t="e">
        <f>VLOOKUP($B314,'TK MYDTU'!$B$8:$X$5049,18,0)</f>
        <v>#N/A</v>
      </c>
      <c r="T314" s="2"/>
      <c r="U314" s="19"/>
      <c r="V314" s="19"/>
    </row>
    <row r="315" spans="1:22" ht="13.8">
      <c r="A315" s="14">
        <v>309</v>
      </c>
      <c r="B315" s="15" t="e">
        <f>VLOOKUP($A315,DSMYDTU!$A$2:$E$487,2,0)</f>
        <v>#N/A</v>
      </c>
      <c r="C315" s="51" t="e">
        <f>VLOOKUP($A315,DSMYDTU!$A$2:$G$487,3,0)</f>
        <v>#N/A</v>
      </c>
      <c r="D315" s="52" t="e">
        <f>VLOOKUP($A315,DSMYDTU!$A$2:$G$487,4,0)</f>
        <v>#N/A</v>
      </c>
      <c r="E315" s="15" t="e">
        <f>VLOOKUP($A315,DSMYDTU!$A$2:$G$487,5,0)</f>
        <v>#N/A</v>
      </c>
      <c r="F315" s="16" t="e">
        <f>VLOOKUP($A315,DSMYDTU!$A$2:$G$487,6,0)</f>
        <v>#N/A</v>
      </c>
      <c r="G315" s="17" t="e">
        <f>VLOOKUP(B315,'TK MYDTU'!$B$8:$Q$8047,13,0)</f>
        <v>#N/A</v>
      </c>
      <c r="H315" s="17" t="e">
        <f>VLOOKUP(B315,'TK MYDTU'!$B$8:$Q$8047,14,0)</f>
        <v>#N/A</v>
      </c>
      <c r="I315" s="17" t="e">
        <f>VLOOKUP(B315,'TK MYDTU'!$B$8:$Q$8047,15,0)</f>
        <v>#N/A</v>
      </c>
      <c r="J315" s="17" t="e">
        <f>VLOOKUP(B315,'TK MYDTU'!$B$8:$Q$8047,16,0)</f>
        <v>#N/A</v>
      </c>
      <c r="K315" s="17" t="e">
        <f t="shared" si="16"/>
        <v>#N/A</v>
      </c>
      <c r="L315" s="17"/>
      <c r="M315" s="18">
        <f t="shared" si="17"/>
        <v>0</v>
      </c>
      <c r="N315" s="19" t="str">
        <f t="shared" si="18"/>
        <v>Không</v>
      </c>
      <c r="O315" s="19" t="e">
        <f>VLOOKUP($A315,DSMYDTU!$A$2:$G$487,7,0)</f>
        <v>#N/A</v>
      </c>
      <c r="P315" s="20"/>
      <c r="Q315" s="53" t="e">
        <f t="shared" si="19"/>
        <v>#N/A</v>
      </c>
      <c r="R315" s="17" t="e">
        <f>VLOOKUP($B315,'TK MYDTU'!$B$8:$X$5049,18,0)</f>
        <v>#N/A</v>
      </c>
      <c r="T315" s="2"/>
      <c r="U315" s="19"/>
      <c r="V315" s="19"/>
    </row>
    <row r="316" spans="1:22" ht="13.8">
      <c r="A316" s="14">
        <v>310</v>
      </c>
      <c r="B316" s="15" t="e">
        <f>VLOOKUP($A316,DSMYDTU!$A$2:$E$487,2,0)</f>
        <v>#N/A</v>
      </c>
      <c r="C316" s="51" t="e">
        <f>VLOOKUP($A316,DSMYDTU!$A$2:$G$487,3,0)</f>
        <v>#N/A</v>
      </c>
      <c r="D316" s="52" t="e">
        <f>VLOOKUP($A316,DSMYDTU!$A$2:$G$487,4,0)</f>
        <v>#N/A</v>
      </c>
      <c r="E316" s="15" t="e">
        <f>VLOOKUP($A316,DSMYDTU!$A$2:$G$487,5,0)</f>
        <v>#N/A</v>
      </c>
      <c r="F316" s="16" t="e">
        <f>VLOOKUP($A316,DSMYDTU!$A$2:$G$487,6,0)</f>
        <v>#N/A</v>
      </c>
      <c r="G316" s="17" t="e">
        <f>VLOOKUP(B316,'TK MYDTU'!$B$8:$Q$8047,13,0)</f>
        <v>#N/A</v>
      </c>
      <c r="H316" s="17" t="e">
        <f>VLOOKUP(B316,'TK MYDTU'!$B$8:$Q$8047,14,0)</f>
        <v>#N/A</v>
      </c>
      <c r="I316" s="17" t="e">
        <f>VLOOKUP(B316,'TK MYDTU'!$B$8:$Q$8047,15,0)</f>
        <v>#N/A</v>
      </c>
      <c r="J316" s="17" t="e">
        <f>VLOOKUP(B316,'TK MYDTU'!$B$8:$Q$8047,16,0)</f>
        <v>#N/A</v>
      </c>
      <c r="K316" s="17" t="e">
        <f t="shared" si="16"/>
        <v>#N/A</v>
      </c>
      <c r="L316" s="17"/>
      <c r="M316" s="18">
        <f t="shared" si="17"/>
        <v>0</v>
      </c>
      <c r="N316" s="19" t="str">
        <f t="shared" si="18"/>
        <v>Không</v>
      </c>
      <c r="O316" s="19" t="e">
        <f>VLOOKUP($A316,DSMYDTU!$A$2:$G$487,7,0)</f>
        <v>#N/A</v>
      </c>
      <c r="P316" s="20"/>
      <c r="Q316" s="53" t="e">
        <f t="shared" si="19"/>
        <v>#N/A</v>
      </c>
      <c r="R316" s="17" t="e">
        <f>VLOOKUP($B316,'TK MYDTU'!$B$8:$X$5049,18,0)</f>
        <v>#N/A</v>
      </c>
      <c r="T316" s="2"/>
      <c r="U316" s="19"/>
      <c r="V316" s="19"/>
    </row>
    <row r="317" spans="1:22" ht="13.8">
      <c r="A317" s="14">
        <v>311</v>
      </c>
      <c r="B317" s="15" t="e">
        <f>VLOOKUP($A317,DSMYDTU!$A$2:$E$487,2,0)</f>
        <v>#N/A</v>
      </c>
      <c r="C317" s="51" t="e">
        <f>VLOOKUP($A317,DSMYDTU!$A$2:$G$487,3,0)</f>
        <v>#N/A</v>
      </c>
      <c r="D317" s="52" t="e">
        <f>VLOOKUP($A317,DSMYDTU!$A$2:$G$487,4,0)</f>
        <v>#N/A</v>
      </c>
      <c r="E317" s="15" t="e">
        <f>VLOOKUP($A317,DSMYDTU!$A$2:$G$487,5,0)</f>
        <v>#N/A</v>
      </c>
      <c r="F317" s="16" t="e">
        <f>VLOOKUP($A317,DSMYDTU!$A$2:$G$487,6,0)</f>
        <v>#N/A</v>
      </c>
      <c r="G317" s="17" t="e">
        <f>VLOOKUP(B317,'TK MYDTU'!$B$8:$Q$8047,13,0)</f>
        <v>#N/A</v>
      </c>
      <c r="H317" s="17" t="e">
        <f>VLOOKUP(B317,'TK MYDTU'!$B$8:$Q$8047,14,0)</f>
        <v>#N/A</v>
      </c>
      <c r="I317" s="17" t="e">
        <f>VLOOKUP(B317,'TK MYDTU'!$B$8:$Q$8047,15,0)</f>
        <v>#N/A</v>
      </c>
      <c r="J317" s="17" t="e">
        <f>VLOOKUP(B317,'TK MYDTU'!$B$8:$Q$8047,16,0)</f>
        <v>#N/A</v>
      </c>
      <c r="K317" s="17" t="e">
        <f t="shared" si="16"/>
        <v>#N/A</v>
      </c>
      <c r="L317" s="17"/>
      <c r="M317" s="18">
        <f t="shared" si="17"/>
        <v>0</v>
      </c>
      <c r="N317" s="19" t="str">
        <f t="shared" si="18"/>
        <v>Không</v>
      </c>
      <c r="O317" s="19" t="e">
        <f>VLOOKUP($A317,DSMYDTU!$A$2:$G$487,7,0)</f>
        <v>#N/A</v>
      </c>
      <c r="P317" s="20"/>
      <c r="Q317" s="53" t="e">
        <f t="shared" si="19"/>
        <v>#N/A</v>
      </c>
      <c r="R317" s="17" t="e">
        <f>VLOOKUP($B317,'TK MYDTU'!$B$8:$X$5049,18,0)</f>
        <v>#N/A</v>
      </c>
      <c r="T317" s="2"/>
      <c r="U317" s="19"/>
      <c r="V317" s="19"/>
    </row>
    <row r="318" spans="1:22" ht="13.8">
      <c r="A318" s="14">
        <v>312</v>
      </c>
      <c r="B318" s="15" t="e">
        <f>VLOOKUP($A318,DSMYDTU!$A$2:$E$487,2,0)</f>
        <v>#N/A</v>
      </c>
      <c r="C318" s="51" t="e">
        <f>VLOOKUP($A318,DSMYDTU!$A$2:$G$487,3,0)</f>
        <v>#N/A</v>
      </c>
      <c r="D318" s="52" t="e">
        <f>VLOOKUP($A318,DSMYDTU!$A$2:$G$487,4,0)</f>
        <v>#N/A</v>
      </c>
      <c r="E318" s="15" t="e">
        <f>VLOOKUP($A318,DSMYDTU!$A$2:$G$487,5,0)</f>
        <v>#N/A</v>
      </c>
      <c r="F318" s="16" t="e">
        <f>VLOOKUP($A318,DSMYDTU!$A$2:$G$487,6,0)</f>
        <v>#N/A</v>
      </c>
      <c r="G318" s="17" t="e">
        <f>VLOOKUP(B318,'TK MYDTU'!$B$8:$Q$8047,13,0)</f>
        <v>#N/A</v>
      </c>
      <c r="H318" s="17" t="e">
        <f>VLOOKUP(B318,'TK MYDTU'!$B$8:$Q$8047,14,0)</f>
        <v>#N/A</v>
      </c>
      <c r="I318" s="17" t="e">
        <f>VLOOKUP(B318,'TK MYDTU'!$B$8:$Q$8047,15,0)</f>
        <v>#N/A</v>
      </c>
      <c r="J318" s="17" t="e">
        <f>VLOOKUP(B318,'TK MYDTU'!$B$8:$Q$8047,16,0)</f>
        <v>#N/A</v>
      </c>
      <c r="K318" s="17" t="e">
        <f t="shared" si="16"/>
        <v>#N/A</v>
      </c>
      <c r="L318" s="17"/>
      <c r="M318" s="18">
        <f t="shared" si="17"/>
        <v>0</v>
      </c>
      <c r="N318" s="19" t="str">
        <f t="shared" si="18"/>
        <v>Không</v>
      </c>
      <c r="O318" s="19" t="e">
        <f>VLOOKUP($A318,DSMYDTU!$A$2:$G$487,7,0)</f>
        <v>#N/A</v>
      </c>
      <c r="P318" s="20"/>
      <c r="Q318" s="53" t="e">
        <f t="shared" si="19"/>
        <v>#N/A</v>
      </c>
      <c r="R318" s="17" t="e">
        <f>VLOOKUP($B318,'TK MYDTU'!$B$8:$X$5049,18,0)</f>
        <v>#N/A</v>
      </c>
      <c r="T318" s="2"/>
      <c r="U318" s="19"/>
      <c r="V318" s="19"/>
    </row>
    <row r="319" spans="1:22" ht="13.8">
      <c r="A319" s="14">
        <v>313</v>
      </c>
      <c r="B319" s="15" t="e">
        <f>VLOOKUP($A319,DSMYDTU!$A$2:$E$487,2,0)</f>
        <v>#N/A</v>
      </c>
      <c r="C319" s="51" t="e">
        <f>VLOOKUP($A319,DSMYDTU!$A$2:$G$487,3,0)</f>
        <v>#N/A</v>
      </c>
      <c r="D319" s="52" t="e">
        <f>VLOOKUP($A319,DSMYDTU!$A$2:$G$487,4,0)</f>
        <v>#N/A</v>
      </c>
      <c r="E319" s="15" t="e">
        <f>VLOOKUP($A319,DSMYDTU!$A$2:$G$487,5,0)</f>
        <v>#N/A</v>
      </c>
      <c r="F319" s="16" t="e">
        <f>VLOOKUP($A319,DSMYDTU!$A$2:$G$487,6,0)</f>
        <v>#N/A</v>
      </c>
      <c r="G319" s="17" t="e">
        <f>VLOOKUP(B319,'TK MYDTU'!$B$8:$Q$8047,13,0)</f>
        <v>#N/A</v>
      </c>
      <c r="H319" s="17" t="e">
        <f>VLOOKUP(B319,'TK MYDTU'!$B$8:$Q$8047,14,0)</f>
        <v>#N/A</v>
      </c>
      <c r="I319" s="17" t="e">
        <f>VLOOKUP(B319,'TK MYDTU'!$B$8:$Q$8047,15,0)</f>
        <v>#N/A</v>
      </c>
      <c r="J319" s="17" t="e">
        <f>VLOOKUP(B319,'TK MYDTU'!$B$8:$Q$8047,16,0)</f>
        <v>#N/A</v>
      </c>
      <c r="K319" s="17" t="e">
        <f t="shared" si="16"/>
        <v>#N/A</v>
      </c>
      <c r="L319" s="17"/>
      <c r="M319" s="18">
        <f t="shared" si="17"/>
        <v>0</v>
      </c>
      <c r="N319" s="19" t="str">
        <f t="shared" si="18"/>
        <v>Không</v>
      </c>
      <c r="O319" s="19" t="e">
        <f>VLOOKUP($A319,DSMYDTU!$A$2:$G$487,7,0)</f>
        <v>#N/A</v>
      </c>
      <c r="P319" s="20"/>
      <c r="Q319" s="53" t="e">
        <f t="shared" si="19"/>
        <v>#N/A</v>
      </c>
      <c r="R319" s="17" t="e">
        <f>VLOOKUP($B319,'TK MYDTU'!$B$8:$X$5049,18,0)</f>
        <v>#N/A</v>
      </c>
      <c r="T319" s="2"/>
      <c r="U319" s="19"/>
      <c r="V319" s="19"/>
    </row>
    <row r="320" spans="1:22" ht="13.8">
      <c r="A320" s="14">
        <v>314</v>
      </c>
      <c r="B320" s="15" t="e">
        <f>VLOOKUP($A320,DSMYDTU!$A$2:$E$487,2,0)</f>
        <v>#N/A</v>
      </c>
      <c r="C320" s="51" t="e">
        <f>VLOOKUP($A320,DSMYDTU!$A$2:$G$487,3,0)</f>
        <v>#N/A</v>
      </c>
      <c r="D320" s="52" t="e">
        <f>VLOOKUP($A320,DSMYDTU!$A$2:$G$487,4,0)</f>
        <v>#N/A</v>
      </c>
      <c r="E320" s="15" t="e">
        <f>VLOOKUP($A320,DSMYDTU!$A$2:$G$487,5,0)</f>
        <v>#N/A</v>
      </c>
      <c r="F320" s="16" t="e">
        <f>VLOOKUP($A320,DSMYDTU!$A$2:$G$487,6,0)</f>
        <v>#N/A</v>
      </c>
      <c r="G320" s="17" t="e">
        <f>VLOOKUP(B320,'TK MYDTU'!$B$8:$Q$8047,13,0)</f>
        <v>#N/A</v>
      </c>
      <c r="H320" s="17" t="e">
        <f>VLOOKUP(B320,'TK MYDTU'!$B$8:$Q$8047,14,0)</f>
        <v>#N/A</v>
      </c>
      <c r="I320" s="17" t="e">
        <f>VLOOKUP(B320,'TK MYDTU'!$B$8:$Q$8047,15,0)</f>
        <v>#N/A</v>
      </c>
      <c r="J320" s="17" t="e">
        <f>VLOOKUP(B320,'TK MYDTU'!$B$8:$Q$8047,16,0)</f>
        <v>#N/A</v>
      </c>
      <c r="K320" s="17" t="e">
        <f t="shared" si="16"/>
        <v>#N/A</v>
      </c>
      <c r="L320" s="17"/>
      <c r="M320" s="18">
        <f t="shared" si="17"/>
        <v>0</v>
      </c>
      <c r="N320" s="19" t="str">
        <f t="shared" si="18"/>
        <v>Không</v>
      </c>
      <c r="O320" s="19" t="e">
        <f>VLOOKUP($A320,DSMYDTU!$A$2:$G$487,7,0)</f>
        <v>#N/A</v>
      </c>
      <c r="P320" s="20"/>
      <c r="Q320" s="53" t="e">
        <f t="shared" si="19"/>
        <v>#N/A</v>
      </c>
      <c r="R320" s="17" t="e">
        <f>VLOOKUP($B320,'TK MYDTU'!$B$8:$X$5049,18,0)</f>
        <v>#N/A</v>
      </c>
      <c r="T320" s="2"/>
      <c r="U320" s="19"/>
      <c r="V320" s="19"/>
    </row>
    <row r="321" spans="1:22" ht="13.8">
      <c r="A321" s="14">
        <v>315</v>
      </c>
      <c r="B321" s="15" t="e">
        <f>VLOOKUP($A321,DSMYDTU!$A$2:$E$487,2,0)</f>
        <v>#N/A</v>
      </c>
      <c r="C321" s="51" t="e">
        <f>VLOOKUP($A321,DSMYDTU!$A$2:$G$487,3,0)</f>
        <v>#N/A</v>
      </c>
      <c r="D321" s="52" t="e">
        <f>VLOOKUP($A321,DSMYDTU!$A$2:$G$487,4,0)</f>
        <v>#N/A</v>
      </c>
      <c r="E321" s="15" t="e">
        <f>VLOOKUP($A321,DSMYDTU!$A$2:$G$487,5,0)</f>
        <v>#N/A</v>
      </c>
      <c r="F321" s="16" t="e">
        <f>VLOOKUP($A321,DSMYDTU!$A$2:$G$487,6,0)</f>
        <v>#N/A</v>
      </c>
      <c r="G321" s="17" t="e">
        <f>VLOOKUP(B321,'TK MYDTU'!$B$8:$Q$8047,13,0)</f>
        <v>#N/A</v>
      </c>
      <c r="H321" s="17" t="e">
        <f>VLOOKUP(B321,'TK MYDTU'!$B$8:$Q$8047,14,0)</f>
        <v>#N/A</v>
      </c>
      <c r="I321" s="17" t="e">
        <f>VLOOKUP(B321,'TK MYDTU'!$B$8:$Q$8047,15,0)</f>
        <v>#N/A</v>
      </c>
      <c r="J321" s="17" t="e">
        <f>VLOOKUP(B321,'TK MYDTU'!$B$8:$Q$8047,16,0)</f>
        <v>#N/A</v>
      </c>
      <c r="K321" s="17" t="e">
        <f t="shared" si="16"/>
        <v>#N/A</v>
      </c>
      <c r="L321" s="17"/>
      <c r="M321" s="18">
        <f t="shared" si="17"/>
        <v>0</v>
      </c>
      <c r="N321" s="19" t="str">
        <f t="shared" si="18"/>
        <v>Không</v>
      </c>
      <c r="O321" s="19" t="e">
        <f>VLOOKUP($A321,DSMYDTU!$A$2:$G$487,7,0)</f>
        <v>#N/A</v>
      </c>
      <c r="P321" s="20"/>
      <c r="Q321" s="53" t="e">
        <f t="shared" si="19"/>
        <v>#N/A</v>
      </c>
      <c r="R321" s="17" t="e">
        <f>VLOOKUP($B321,'TK MYDTU'!$B$8:$X$5049,18,0)</f>
        <v>#N/A</v>
      </c>
      <c r="T321" s="2"/>
      <c r="U321" s="19"/>
      <c r="V321" s="19"/>
    </row>
    <row r="322" spans="1:22" ht="13.8">
      <c r="A322" s="14">
        <v>316</v>
      </c>
      <c r="B322" s="15" t="e">
        <f>VLOOKUP($A322,DSMYDTU!$A$2:$E$487,2,0)</f>
        <v>#N/A</v>
      </c>
      <c r="C322" s="51" t="e">
        <f>VLOOKUP($A322,DSMYDTU!$A$2:$G$487,3,0)</f>
        <v>#N/A</v>
      </c>
      <c r="D322" s="52" t="e">
        <f>VLOOKUP($A322,DSMYDTU!$A$2:$G$487,4,0)</f>
        <v>#N/A</v>
      </c>
      <c r="E322" s="15" t="e">
        <f>VLOOKUP($A322,DSMYDTU!$A$2:$G$487,5,0)</f>
        <v>#N/A</v>
      </c>
      <c r="F322" s="16" t="e">
        <f>VLOOKUP($A322,DSMYDTU!$A$2:$G$487,6,0)</f>
        <v>#N/A</v>
      </c>
      <c r="G322" s="17" t="e">
        <f>VLOOKUP(B322,'TK MYDTU'!$B$8:$Q$8047,13,0)</f>
        <v>#N/A</v>
      </c>
      <c r="H322" s="17" t="e">
        <f>VLOOKUP(B322,'TK MYDTU'!$B$8:$Q$8047,14,0)</f>
        <v>#N/A</v>
      </c>
      <c r="I322" s="17" t="e">
        <f>VLOOKUP(B322,'TK MYDTU'!$B$8:$Q$8047,15,0)</f>
        <v>#N/A</v>
      </c>
      <c r="J322" s="17" t="e">
        <f>VLOOKUP(B322,'TK MYDTU'!$B$8:$Q$8047,16,0)</f>
        <v>#N/A</v>
      </c>
      <c r="K322" s="17" t="e">
        <f t="shared" si="16"/>
        <v>#N/A</v>
      </c>
      <c r="L322" s="17"/>
      <c r="M322" s="18">
        <f t="shared" si="17"/>
        <v>0</v>
      </c>
      <c r="N322" s="19" t="str">
        <f t="shared" si="18"/>
        <v>Không</v>
      </c>
      <c r="O322" s="19" t="e">
        <f>VLOOKUP($A322,DSMYDTU!$A$2:$G$487,7,0)</f>
        <v>#N/A</v>
      </c>
      <c r="P322" s="20"/>
      <c r="Q322" s="53" t="e">
        <f t="shared" si="19"/>
        <v>#N/A</v>
      </c>
      <c r="R322" s="17" t="e">
        <f>VLOOKUP($B322,'TK MYDTU'!$B$8:$X$5049,18,0)</f>
        <v>#N/A</v>
      </c>
      <c r="T322" s="2"/>
      <c r="U322" s="19"/>
      <c r="V322" s="19"/>
    </row>
    <row r="323" spans="1:22" ht="13.8">
      <c r="A323" s="14">
        <v>317</v>
      </c>
      <c r="B323" s="15" t="e">
        <f>VLOOKUP($A323,DSMYDTU!$A$2:$E$487,2,0)</f>
        <v>#N/A</v>
      </c>
      <c r="C323" s="51" t="e">
        <f>VLOOKUP($A323,DSMYDTU!$A$2:$G$487,3,0)</f>
        <v>#N/A</v>
      </c>
      <c r="D323" s="52" t="e">
        <f>VLOOKUP($A323,DSMYDTU!$A$2:$G$487,4,0)</f>
        <v>#N/A</v>
      </c>
      <c r="E323" s="15" t="e">
        <f>VLOOKUP($A323,DSMYDTU!$A$2:$G$487,5,0)</f>
        <v>#N/A</v>
      </c>
      <c r="F323" s="16" t="e">
        <f>VLOOKUP($A323,DSMYDTU!$A$2:$G$487,6,0)</f>
        <v>#N/A</v>
      </c>
      <c r="G323" s="17" t="e">
        <f>VLOOKUP(B323,'TK MYDTU'!$B$8:$Q$8047,13,0)</f>
        <v>#N/A</v>
      </c>
      <c r="H323" s="17" t="e">
        <f>VLOOKUP(B323,'TK MYDTU'!$B$8:$Q$8047,14,0)</f>
        <v>#N/A</v>
      </c>
      <c r="I323" s="17" t="e">
        <f>VLOOKUP(B323,'TK MYDTU'!$B$8:$Q$8047,15,0)</f>
        <v>#N/A</v>
      </c>
      <c r="J323" s="17" t="e">
        <f>VLOOKUP(B323,'TK MYDTU'!$B$8:$Q$8047,16,0)</f>
        <v>#N/A</v>
      </c>
      <c r="K323" s="17" t="e">
        <f t="shared" si="16"/>
        <v>#N/A</v>
      </c>
      <c r="L323" s="17"/>
      <c r="M323" s="18">
        <f t="shared" si="17"/>
        <v>0</v>
      </c>
      <c r="N323" s="19" t="str">
        <f t="shared" si="18"/>
        <v>Không</v>
      </c>
      <c r="O323" s="19" t="e">
        <f>VLOOKUP($A323,DSMYDTU!$A$2:$G$487,7,0)</f>
        <v>#N/A</v>
      </c>
      <c r="P323" s="20"/>
      <c r="Q323" s="53" t="e">
        <f t="shared" si="19"/>
        <v>#N/A</v>
      </c>
      <c r="R323" s="17" t="e">
        <f>VLOOKUP($B323,'TK MYDTU'!$B$8:$X$5049,18,0)</f>
        <v>#N/A</v>
      </c>
      <c r="T323" s="2"/>
      <c r="U323" s="19"/>
      <c r="V323" s="19"/>
    </row>
    <row r="324" spans="1:22" ht="13.8">
      <c r="A324" s="14">
        <v>318</v>
      </c>
      <c r="B324" s="15" t="e">
        <f>VLOOKUP($A324,DSMYDTU!$A$2:$E$487,2,0)</f>
        <v>#N/A</v>
      </c>
      <c r="C324" s="51" t="e">
        <f>VLOOKUP($A324,DSMYDTU!$A$2:$G$487,3,0)</f>
        <v>#N/A</v>
      </c>
      <c r="D324" s="52" t="e">
        <f>VLOOKUP($A324,DSMYDTU!$A$2:$G$487,4,0)</f>
        <v>#N/A</v>
      </c>
      <c r="E324" s="15" t="e">
        <f>VLOOKUP($A324,DSMYDTU!$A$2:$G$487,5,0)</f>
        <v>#N/A</v>
      </c>
      <c r="F324" s="16" t="e">
        <f>VLOOKUP($A324,DSMYDTU!$A$2:$G$487,6,0)</f>
        <v>#N/A</v>
      </c>
      <c r="G324" s="17" t="e">
        <f>VLOOKUP(B324,'TK MYDTU'!$B$8:$Q$8047,13,0)</f>
        <v>#N/A</v>
      </c>
      <c r="H324" s="17" t="e">
        <f>VLOOKUP(B324,'TK MYDTU'!$B$8:$Q$8047,14,0)</f>
        <v>#N/A</v>
      </c>
      <c r="I324" s="17" t="e">
        <f>VLOOKUP(B324,'TK MYDTU'!$B$8:$Q$8047,15,0)</f>
        <v>#N/A</v>
      </c>
      <c r="J324" s="17" t="e">
        <f>VLOOKUP(B324,'TK MYDTU'!$B$8:$Q$8047,16,0)</f>
        <v>#N/A</v>
      </c>
      <c r="K324" s="17" t="e">
        <f t="shared" si="16"/>
        <v>#N/A</v>
      </c>
      <c r="L324" s="17"/>
      <c r="M324" s="18">
        <f t="shared" si="17"/>
        <v>0</v>
      </c>
      <c r="N324" s="19" t="str">
        <f t="shared" si="18"/>
        <v>Không</v>
      </c>
      <c r="O324" s="19" t="e">
        <f>VLOOKUP($A324,DSMYDTU!$A$2:$G$487,7,0)</f>
        <v>#N/A</v>
      </c>
      <c r="P324" s="20"/>
      <c r="Q324" s="53" t="e">
        <f t="shared" si="19"/>
        <v>#N/A</v>
      </c>
      <c r="R324" s="17" t="e">
        <f>VLOOKUP($B324,'TK MYDTU'!$B$8:$X$5049,18,0)</f>
        <v>#N/A</v>
      </c>
      <c r="T324" s="2"/>
      <c r="U324" s="19"/>
      <c r="V324" s="19"/>
    </row>
    <row r="325" spans="1:22" ht="13.8">
      <c r="A325" s="14">
        <v>319</v>
      </c>
      <c r="B325" s="15" t="e">
        <f>VLOOKUP($A325,DSMYDTU!$A$2:$E$487,2,0)</f>
        <v>#N/A</v>
      </c>
      <c r="C325" s="51" t="e">
        <f>VLOOKUP($A325,DSMYDTU!$A$2:$G$487,3,0)</f>
        <v>#N/A</v>
      </c>
      <c r="D325" s="52" t="e">
        <f>VLOOKUP($A325,DSMYDTU!$A$2:$G$487,4,0)</f>
        <v>#N/A</v>
      </c>
      <c r="E325" s="15" t="e">
        <f>VLOOKUP($A325,DSMYDTU!$A$2:$G$487,5,0)</f>
        <v>#N/A</v>
      </c>
      <c r="F325" s="16" t="e">
        <f>VLOOKUP($A325,DSMYDTU!$A$2:$G$487,6,0)</f>
        <v>#N/A</v>
      </c>
      <c r="G325" s="17" t="e">
        <f>VLOOKUP(B325,'TK MYDTU'!$B$8:$Q$8047,13,0)</f>
        <v>#N/A</v>
      </c>
      <c r="H325" s="17" t="e">
        <f>VLOOKUP(B325,'TK MYDTU'!$B$8:$Q$8047,14,0)</f>
        <v>#N/A</v>
      </c>
      <c r="I325" s="17" t="e">
        <f>VLOOKUP(B325,'TK MYDTU'!$B$8:$Q$8047,15,0)</f>
        <v>#N/A</v>
      </c>
      <c r="J325" s="17" t="e">
        <f>VLOOKUP(B325,'TK MYDTU'!$B$8:$Q$8047,16,0)</f>
        <v>#N/A</v>
      </c>
      <c r="K325" s="17" t="e">
        <f t="shared" si="16"/>
        <v>#N/A</v>
      </c>
      <c r="L325" s="17"/>
      <c r="M325" s="18">
        <f t="shared" si="17"/>
        <v>0</v>
      </c>
      <c r="N325" s="19" t="str">
        <f t="shared" si="18"/>
        <v>Không</v>
      </c>
      <c r="O325" s="19" t="e">
        <f>VLOOKUP($A325,DSMYDTU!$A$2:$G$487,7,0)</f>
        <v>#N/A</v>
      </c>
      <c r="P325" s="20"/>
      <c r="Q325" s="53" t="e">
        <f t="shared" si="19"/>
        <v>#N/A</v>
      </c>
      <c r="R325" s="17" t="e">
        <f>VLOOKUP($B325,'TK MYDTU'!$B$8:$X$5049,18,0)</f>
        <v>#N/A</v>
      </c>
      <c r="T325" s="2"/>
      <c r="U325" s="19"/>
      <c r="V325" s="19"/>
    </row>
    <row r="326" spans="1:22" ht="13.8">
      <c r="A326" s="14">
        <v>320</v>
      </c>
      <c r="B326" s="15" t="e">
        <f>VLOOKUP($A326,DSMYDTU!$A$2:$E$487,2,0)</f>
        <v>#N/A</v>
      </c>
      <c r="C326" s="51" t="e">
        <f>VLOOKUP($A326,DSMYDTU!$A$2:$G$487,3,0)</f>
        <v>#N/A</v>
      </c>
      <c r="D326" s="52" t="e">
        <f>VLOOKUP($A326,DSMYDTU!$A$2:$G$487,4,0)</f>
        <v>#N/A</v>
      </c>
      <c r="E326" s="15" t="e">
        <f>VLOOKUP($A326,DSMYDTU!$A$2:$G$487,5,0)</f>
        <v>#N/A</v>
      </c>
      <c r="F326" s="16" t="e">
        <f>VLOOKUP($A326,DSMYDTU!$A$2:$G$487,6,0)</f>
        <v>#N/A</v>
      </c>
      <c r="G326" s="17" t="e">
        <f>VLOOKUP(B326,'TK MYDTU'!$B$8:$Q$8047,13,0)</f>
        <v>#N/A</v>
      </c>
      <c r="H326" s="17" t="e">
        <f>VLOOKUP(B326,'TK MYDTU'!$B$8:$Q$8047,14,0)</f>
        <v>#N/A</v>
      </c>
      <c r="I326" s="17" t="e">
        <f>VLOOKUP(B326,'TK MYDTU'!$B$8:$Q$8047,15,0)</f>
        <v>#N/A</v>
      </c>
      <c r="J326" s="17" t="e">
        <f>VLOOKUP(B326,'TK MYDTU'!$B$8:$Q$8047,16,0)</f>
        <v>#N/A</v>
      </c>
      <c r="K326" s="17" t="e">
        <f t="shared" si="16"/>
        <v>#N/A</v>
      </c>
      <c r="L326" s="17"/>
      <c r="M326" s="18">
        <f t="shared" si="17"/>
        <v>0</v>
      </c>
      <c r="N326" s="19" t="str">
        <f t="shared" si="18"/>
        <v>Không</v>
      </c>
      <c r="O326" s="19" t="e">
        <f>VLOOKUP($A326,DSMYDTU!$A$2:$G$487,7,0)</f>
        <v>#N/A</v>
      </c>
      <c r="P326" s="20"/>
      <c r="Q326" s="53" t="e">
        <f t="shared" si="19"/>
        <v>#N/A</v>
      </c>
      <c r="R326" s="17" t="e">
        <f>VLOOKUP($B326,'TK MYDTU'!$B$8:$X$5049,18,0)</f>
        <v>#N/A</v>
      </c>
      <c r="T326" s="2"/>
      <c r="U326" s="19"/>
      <c r="V326" s="19"/>
    </row>
    <row r="327" spans="1:22" ht="13.8">
      <c r="A327" s="14">
        <v>321</v>
      </c>
      <c r="B327" s="15" t="e">
        <f>VLOOKUP($A327,DSMYDTU!$A$2:$E$487,2,0)</f>
        <v>#N/A</v>
      </c>
      <c r="C327" s="51" t="e">
        <f>VLOOKUP($A327,DSMYDTU!$A$2:$G$487,3,0)</f>
        <v>#N/A</v>
      </c>
      <c r="D327" s="52" t="e">
        <f>VLOOKUP($A327,DSMYDTU!$A$2:$G$487,4,0)</f>
        <v>#N/A</v>
      </c>
      <c r="E327" s="15" t="e">
        <f>VLOOKUP($A327,DSMYDTU!$A$2:$G$487,5,0)</f>
        <v>#N/A</v>
      </c>
      <c r="F327" s="16" t="e">
        <f>VLOOKUP($A327,DSMYDTU!$A$2:$G$487,6,0)</f>
        <v>#N/A</v>
      </c>
      <c r="G327" s="17" t="e">
        <f>VLOOKUP(B327,'TK MYDTU'!$B$8:$Q$8047,13,0)</f>
        <v>#N/A</v>
      </c>
      <c r="H327" s="17" t="e">
        <f>VLOOKUP(B327,'TK MYDTU'!$B$8:$Q$8047,14,0)</f>
        <v>#N/A</v>
      </c>
      <c r="I327" s="17" t="e">
        <f>VLOOKUP(B327,'TK MYDTU'!$B$8:$Q$8047,15,0)</f>
        <v>#N/A</v>
      </c>
      <c r="J327" s="17" t="e">
        <f>VLOOKUP(B327,'TK MYDTU'!$B$8:$Q$8047,16,0)</f>
        <v>#N/A</v>
      </c>
      <c r="K327" s="17" t="e">
        <f t="shared" ref="K327:K390" si="20">J327=L327</f>
        <v>#N/A</v>
      </c>
      <c r="L327" s="17"/>
      <c r="M327" s="18">
        <f t="shared" ref="M327:M390" si="21">IF(AND(L327&gt;=1,ISNUMBER(L327)=TRUE),ROUND(SUMPRODUCT(G327:L327,$G$6:$L$6)/$M$6,1),0)</f>
        <v>0</v>
      </c>
      <c r="N327" s="19" t="str">
        <f t="shared" si="18"/>
        <v>Không</v>
      </c>
      <c r="O327" s="19" t="e">
        <f>VLOOKUP($A327,DSMYDTU!$A$2:$G$487,7,0)</f>
        <v>#N/A</v>
      </c>
      <c r="P327" s="20"/>
      <c r="Q327" s="53" t="e">
        <f t="shared" si="19"/>
        <v>#N/A</v>
      </c>
      <c r="R327" s="17" t="e">
        <f>VLOOKUP($B327,'TK MYDTU'!$B$8:$X$5049,18,0)</f>
        <v>#N/A</v>
      </c>
      <c r="T327" s="2"/>
      <c r="U327" s="19"/>
      <c r="V327" s="19"/>
    </row>
    <row r="328" spans="1:22" ht="13.8">
      <c r="A328" s="14">
        <v>322</v>
      </c>
      <c r="B328" s="15" t="e">
        <f>VLOOKUP($A328,DSMYDTU!$A$2:$E$487,2,0)</f>
        <v>#N/A</v>
      </c>
      <c r="C328" s="51" t="e">
        <f>VLOOKUP($A328,DSMYDTU!$A$2:$G$487,3,0)</f>
        <v>#N/A</v>
      </c>
      <c r="D328" s="52" t="e">
        <f>VLOOKUP($A328,DSMYDTU!$A$2:$G$487,4,0)</f>
        <v>#N/A</v>
      </c>
      <c r="E328" s="15" t="e">
        <f>VLOOKUP($A328,DSMYDTU!$A$2:$G$487,5,0)</f>
        <v>#N/A</v>
      </c>
      <c r="F328" s="16" t="e">
        <f>VLOOKUP($A328,DSMYDTU!$A$2:$G$487,6,0)</f>
        <v>#N/A</v>
      </c>
      <c r="G328" s="17" t="e">
        <f>VLOOKUP(B328,'TK MYDTU'!$B$8:$Q$8047,13,0)</f>
        <v>#N/A</v>
      </c>
      <c r="H328" s="17" t="e">
        <f>VLOOKUP(B328,'TK MYDTU'!$B$8:$Q$8047,14,0)</f>
        <v>#N/A</v>
      </c>
      <c r="I328" s="17" t="e">
        <f>VLOOKUP(B328,'TK MYDTU'!$B$8:$Q$8047,15,0)</f>
        <v>#N/A</v>
      </c>
      <c r="J328" s="17" t="e">
        <f>VLOOKUP(B328,'TK MYDTU'!$B$8:$Q$8047,16,0)</f>
        <v>#N/A</v>
      </c>
      <c r="K328" s="17" t="e">
        <f t="shared" si="20"/>
        <v>#N/A</v>
      </c>
      <c r="L328" s="17"/>
      <c r="M328" s="18">
        <f t="shared" si="21"/>
        <v>0</v>
      </c>
      <c r="N328" s="19" t="str">
        <f t="shared" ref="N328:N391" si="22">VLOOKUP(M328,$S$7:$T$542,2,0)</f>
        <v>Không</v>
      </c>
      <c r="O328" s="19" t="e">
        <f>VLOOKUP($A328,DSMYDTU!$A$2:$G$487,7,0)</f>
        <v>#N/A</v>
      </c>
      <c r="P328" s="20"/>
      <c r="Q328" s="53" t="e">
        <f t="shared" ref="Q328:Q391" si="23">R328=M328</f>
        <v>#N/A</v>
      </c>
      <c r="R328" s="17" t="e">
        <f>VLOOKUP($B328,'TK MYDTU'!$B$8:$X$5049,18,0)</f>
        <v>#N/A</v>
      </c>
      <c r="T328" s="2"/>
      <c r="U328" s="19"/>
      <c r="V328" s="19"/>
    </row>
    <row r="329" spans="1:22" ht="13.8">
      <c r="A329" s="14">
        <v>323</v>
      </c>
      <c r="B329" s="15" t="e">
        <f>VLOOKUP($A329,DSMYDTU!$A$2:$E$487,2,0)</f>
        <v>#N/A</v>
      </c>
      <c r="C329" s="51" t="e">
        <f>VLOOKUP($A329,DSMYDTU!$A$2:$G$487,3,0)</f>
        <v>#N/A</v>
      </c>
      <c r="D329" s="52" t="e">
        <f>VLOOKUP($A329,DSMYDTU!$A$2:$G$487,4,0)</f>
        <v>#N/A</v>
      </c>
      <c r="E329" s="15" t="e">
        <f>VLOOKUP($A329,DSMYDTU!$A$2:$G$487,5,0)</f>
        <v>#N/A</v>
      </c>
      <c r="F329" s="16" t="e">
        <f>VLOOKUP($A329,DSMYDTU!$A$2:$G$487,6,0)</f>
        <v>#N/A</v>
      </c>
      <c r="G329" s="17" t="e">
        <f>VLOOKUP(B329,'TK MYDTU'!$B$8:$Q$8047,13,0)</f>
        <v>#N/A</v>
      </c>
      <c r="H329" s="17" t="e">
        <f>VLOOKUP(B329,'TK MYDTU'!$B$8:$Q$8047,14,0)</f>
        <v>#N/A</v>
      </c>
      <c r="I329" s="17" t="e">
        <f>VLOOKUP(B329,'TK MYDTU'!$B$8:$Q$8047,15,0)</f>
        <v>#N/A</v>
      </c>
      <c r="J329" s="17" t="e">
        <f>VLOOKUP(B329,'TK MYDTU'!$B$8:$Q$8047,16,0)</f>
        <v>#N/A</v>
      </c>
      <c r="K329" s="17" t="e">
        <f t="shared" si="20"/>
        <v>#N/A</v>
      </c>
      <c r="L329" s="17"/>
      <c r="M329" s="18">
        <f t="shared" si="21"/>
        <v>0</v>
      </c>
      <c r="N329" s="19" t="str">
        <f t="shared" si="22"/>
        <v>Không</v>
      </c>
      <c r="O329" s="19" t="e">
        <f>VLOOKUP($A329,DSMYDTU!$A$2:$G$487,7,0)</f>
        <v>#N/A</v>
      </c>
      <c r="P329" s="20"/>
      <c r="Q329" s="53" t="e">
        <f t="shared" si="23"/>
        <v>#N/A</v>
      </c>
      <c r="R329" s="17" t="e">
        <f>VLOOKUP($B329,'TK MYDTU'!$B$8:$X$5049,18,0)</f>
        <v>#N/A</v>
      </c>
      <c r="T329" s="2"/>
      <c r="U329" s="19"/>
      <c r="V329" s="19"/>
    </row>
    <row r="330" spans="1:22" ht="13.8">
      <c r="A330" s="14">
        <v>324</v>
      </c>
      <c r="B330" s="15" t="e">
        <f>VLOOKUP($A330,DSMYDTU!$A$2:$E$487,2,0)</f>
        <v>#N/A</v>
      </c>
      <c r="C330" s="51" t="e">
        <f>VLOOKUP($A330,DSMYDTU!$A$2:$G$487,3,0)</f>
        <v>#N/A</v>
      </c>
      <c r="D330" s="52" t="e">
        <f>VLOOKUP($A330,DSMYDTU!$A$2:$G$487,4,0)</f>
        <v>#N/A</v>
      </c>
      <c r="E330" s="15" t="e">
        <f>VLOOKUP($A330,DSMYDTU!$A$2:$G$487,5,0)</f>
        <v>#N/A</v>
      </c>
      <c r="F330" s="16" t="e">
        <f>VLOOKUP($A330,DSMYDTU!$A$2:$G$487,6,0)</f>
        <v>#N/A</v>
      </c>
      <c r="G330" s="17" t="e">
        <f>VLOOKUP(B330,'TK MYDTU'!$B$8:$Q$8047,13,0)</f>
        <v>#N/A</v>
      </c>
      <c r="H330" s="17" t="e">
        <f>VLOOKUP(B330,'TK MYDTU'!$B$8:$Q$8047,14,0)</f>
        <v>#N/A</v>
      </c>
      <c r="I330" s="17" t="e">
        <f>VLOOKUP(B330,'TK MYDTU'!$B$8:$Q$8047,15,0)</f>
        <v>#N/A</v>
      </c>
      <c r="J330" s="17" t="e">
        <f>VLOOKUP(B330,'TK MYDTU'!$B$8:$Q$8047,16,0)</f>
        <v>#N/A</v>
      </c>
      <c r="K330" s="17" t="e">
        <f t="shared" si="20"/>
        <v>#N/A</v>
      </c>
      <c r="L330" s="17"/>
      <c r="M330" s="18">
        <f t="shared" si="21"/>
        <v>0</v>
      </c>
      <c r="N330" s="19" t="str">
        <f t="shared" si="22"/>
        <v>Không</v>
      </c>
      <c r="O330" s="19" t="e">
        <f>VLOOKUP($A330,DSMYDTU!$A$2:$G$487,7,0)</f>
        <v>#N/A</v>
      </c>
      <c r="P330" s="20"/>
      <c r="Q330" s="53" t="e">
        <f t="shared" si="23"/>
        <v>#N/A</v>
      </c>
      <c r="R330" s="17" t="e">
        <f>VLOOKUP($B330,'TK MYDTU'!$B$8:$X$5049,18,0)</f>
        <v>#N/A</v>
      </c>
      <c r="T330" s="2"/>
      <c r="U330" s="19"/>
      <c r="V330" s="19"/>
    </row>
    <row r="331" spans="1:22" ht="13.8">
      <c r="A331" s="14">
        <v>325</v>
      </c>
      <c r="B331" s="15" t="e">
        <f>VLOOKUP($A331,DSMYDTU!$A$2:$E$487,2,0)</f>
        <v>#N/A</v>
      </c>
      <c r="C331" s="51" t="e">
        <f>VLOOKUP($A331,DSMYDTU!$A$2:$G$487,3,0)</f>
        <v>#N/A</v>
      </c>
      <c r="D331" s="52" t="e">
        <f>VLOOKUP($A331,DSMYDTU!$A$2:$G$487,4,0)</f>
        <v>#N/A</v>
      </c>
      <c r="E331" s="15" t="e">
        <f>VLOOKUP($A331,DSMYDTU!$A$2:$G$487,5,0)</f>
        <v>#N/A</v>
      </c>
      <c r="F331" s="16" t="e">
        <f>VLOOKUP($A331,DSMYDTU!$A$2:$G$487,6,0)</f>
        <v>#N/A</v>
      </c>
      <c r="G331" s="17" t="e">
        <f>VLOOKUP(B331,'TK MYDTU'!$B$8:$Q$8047,13,0)</f>
        <v>#N/A</v>
      </c>
      <c r="H331" s="17" t="e">
        <f>VLOOKUP(B331,'TK MYDTU'!$B$8:$Q$8047,14,0)</f>
        <v>#N/A</v>
      </c>
      <c r="I331" s="17" t="e">
        <f>VLOOKUP(B331,'TK MYDTU'!$B$8:$Q$8047,15,0)</f>
        <v>#N/A</v>
      </c>
      <c r="J331" s="17" t="e">
        <f>VLOOKUP(B331,'TK MYDTU'!$B$8:$Q$8047,16,0)</f>
        <v>#N/A</v>
      </c>
      <c r="K331" s="17" t="e">
        <f t="shared" si="20"/>
        <v>#N/A</v>
      </c>
      <c r="L331" s="17"/>
      <c r="M331" s="18">
        <f t="shared" si="21"/>
        <v>0</v>
      </c>
      <c r="N331" s="19" t="str">
        <f t="shared" si="22"/>
        <v>Không</v>
      </c>
      <c r="O331" s="19" t="e">
        <f>VLOOKUP($A331,DSMYDTU!$A$2:$G$487,7,0)</f>
        <v>#N/A</v>
      </c>
      <c r="P331" s="20"/>
      <c r="Q331" s="53" t="e">
        <f t="shared" si="23"/>
        <v>#N/A</v>
      </c>
      <c r="R331" s="17" t="e">
        <f>VLOOKUP($B331,'TK MYDTU'!$B$8:$X$5049,18,0)</f>
        <v>#N/A</v>
      </c>
      <c r="T331" s="2"/>
      <c r="U331" s="19"/>
      <c r="V331" s="19"/>
    </row>
    <row r="332" spans="1:22" ht="13.8">
      <c r="A332" s="14">
        <v>326</v>
      </c>
      <c r="B332" s="15" t="e">
        <f>VLOOKUP($A332,DSMYDTU!$A$2:$E$487,2,0)</f>
        <v>#N/A</v>
      </c>
      <c r="C332" s="51" t="e">
        <f>VLOOKUP($A332,DSMYDTU!$A$2:$G$487,3,0)</f>
        <v>#N/A</v>
      </c>
      <c r="D332" s="52" t="e">
        <f>VLOOKUP($A332,DSMYDTU!$A$2:$G$487,4,0)</f>
        <v>#N/A</v>
      </c>
      <c r="E332" s="15" t="e">
        <f>VLOOKUP($A332,DSMYDTU!$A$2:$G$487,5,0)</f>
        <v>#N/A</v>
      </c>
      <c r="F332" s="16" t="e">
        <f>VLOOKUP($A332,DSMYDTU!$A$2:$G$487,6,0)</f>
        <v>#N/A</v>
      </c>
      <c r="G332" s="17" t="e">
        <f>VLOOKUP(B332,'TK MYDTU'!$B$8:$Q$8047,13,0)</f>
        <v>#N/A</v>
      </c>
      <c r="H332" s="17" t="e">
        <f>VLOOKUP(B332,'TK MYDTU'!$B$8:$Q$8047,14,0)</f>
        <v>#N/A</v>
      </c>
      <c r="I332" s="17" t="e">
        <f>VLOOKUP(B332,'TK MYDTU'!$B$8:$Q$8047,15,0)</f>
        <v>#N/A</v>
      </c>
      <c r="J332" s="17" t="e">
        <f>VLOOKUP(B332,'TK MYDTU'!$B$8:$Q$8047,16,0)</f>
        <v>#N/A</v>
      </c>
      <c r="K332" s="17" t="e">
        <f t="shared" si="20"/>
        <v>#N/A</v>
      </c>
      <c r="L332" s="17"/>
      <c r="M332" s="18">
        <f t="shared" si="21"/>
        <v>0</v>
      </c>
      <c r="N332" s="19" t="str">
        <f t="shared" si="22"/>
        <v>Không</v>
      </c>
      <c r="O332" s="19" t="e">
        <f>VLOOKUP($A332,DSMYDTU!$A$2:$G$487,7,0)</f>
        <v>#N/A</v>
      </c>
      <c r="P332" s="20"/>
      <c r="Q332" s="53" t="e">
        <f t="shared" si="23"/>
        <v>#N/A</v>
      </c>
      <c r="R332" s="17" t="e">
        <f>VLOOKUP($B332,'TK MYDTU'!$B$8:$X$5049,18,0)</f>
        <v>#N/A</v>
      </c>
      <c r="T332" s="2"/>
      <c r="U332" s="19"/>
      <c r="V332" s="19"/>
    </row>
    <row r="333" spans="1:22" ht="13.8">
      <c r="A333" s="14">
        <v>327</v>
      </c>
      <c r="B333" s="15" t="e">
        <f>VLOOKUP($A333,DSMYDTU!$A$2:$E$487,2,0)</f>
        <v>#N/A</v>
      </c>
      <c r="C333" s="51" t="e">
        <f>VLOOKUP($A333,DSMYDTU!$A$2:$G$487,3,0)</f>
        <v>#N/A</v>
      </c>
      <c r="D333" s="52" t="e">
        <f>VLOOKUP($A333,DSMYDTU!$A$2:$G$487,4,0)</f>
        <v>#N/A</v>
      </c>
      <c r="E333" s="15" t="e">
        <f>VLOOKUP($A333,DSMYDTU!$A$2:$G$487,5,0)</f>
        <v>#N/A</v>
      </c>
      <c r="F333" s="16" t="e">
        <f>VLOOKUP($A333,DSMYDTU!$A$2:$G$487,6,0)</f>
        <v>#N/A</v>
      </c>
      <c r="G333" s="17" t="e">
        <f>VLOOKUP(B333,'TK MYDTU'!$B$8:$Q$8047,13,0)</f>
        <v>#N/A</v>
      </c>
      <c r="H333" s="17" t="e">
        <f>VLOOKUP(B333,'TK MYDTU'!$B$8:$Q$8047,14,0)</f>
        <v>#N/A</v>
      </c>
      <c r="I333" s="17" t="e">
        <f>VLOOKUP(B333,'TK MYDTU'!$B$8:$Q$8047,15,0)</f>
        <v>#N/A</v>
      </c>
      <c r="J333" s="17" t="e">
        <f>VLOOKUP(B333,'TK MYDTU'!$B$8:$Q$8047,16,0)</f>
        <v>#N/A</v>
      </c>
      <c r="K333" s="17" t="e">
        <f t="shared" si="20"/>
        <v>#N/A</v>
      </c>
      <c r="L333" s="17"/>
      <c r="M333" s="18">
        <f t="shared" si="21"/>
        <v>0</v>
      </c>
      <c r="N333" s="19" t="str">
        <f t="shared" si="22"/>
        <v>Không</v>
      </c>
      <c r="O333" s="19" t="e">
        <f>VLOOKUP($A333,DSMYDTU!$A$2:$G$487,7,0)</f>
        <v>#N/A</v>
      </c>
      <c r="P333" s="20"/>
      <c r="Q333" s="53" t="e">
        <f t="shared" si="23"/>
        <v>#N/A</v>
      </c>
      <c r="R333" s="17" t="e">
        <f>VLOOKUP($B333,'TK MYDTU'!$B$8:$X$5049,18,0)</f>
        <v>#N/A</v>
      </c>
      <c r="T333" s="2"/>
      <c r="U333" s="19"/>
      <c r="V333" s="19"/>
    </row>
    <row r="334" spans="1:22" ht="13.8">
      <c r="A334" s="14">
        <v>328</v>
      </c>
      <c r="B334" s="15" t="e">
        <f>VLOOKUP($A334,DSMYDTU!$A$2:$E$487,2,0)</f>
        <v>#N/A</v>
      </c>
      <c r="C334" s="51" t="e">
        <f>VLOOKUP($A334,DSMYDTU!$A$2:$G$487,3,0)</f>
        <v>#N/A</v>
      </c>
      <c r="D334" s="52" t="e">
        <f>VLOOKUP($A334,DSMYDTU!$A$2:$G$487,4,0)</f>
        <v>#N/A</v>
      </c>
      <c r="E334" s="15" t="e">
        <f>VLOOKUP($A334,DSMYDTU!$A$2:$G$487,5,0)</f>
        <v>#N/A</v>
      </c>
      <c r="F334" s="16" t="e">
        <f>VLOOKUP($A334,DSMYDTU!$A$2:$G$487,6,0)</f>
        <v>#N/A</v>
      </c>
      <c r="G334" s="17" t="e">
        <f>VLOOKUP(B334,'TK MYDTU'!$B$8:$Q$8047,13,0)</f>
        <v>#N/A</v>
      </c>
      <c r="H334" s="17" t="e">
        <f>VLOOKUP(B334,'TK MYDTU'!$B$8:$Q$8047,14,0)</f>
        <v>#N/A</v>
      </c>
      <c r="I334" s="17" t="e">
        <f>VLOOKUP(B334,'TK MYDTU'!$B$8:$Q$8047,15,0)</f>
        <v>#N/A</v>
      </c>
      <c r="J334" s="17" t="e">
        <f>VLOOKUP(B334,'TK MYDTU'!$B$8:$Q$8047,16,0)</f>
        <v>#N/A</v>
      </c>
      <c r="K334" s="17" t="e">
        <f t="shared" si="20"/>
        <v>#N/A</v>
      </c>
      <c r="L334" s="17"/>
      <c r="M334" s="18">
        <f t="shared" si="21"/>
        <v>0</v>
      </c>
      <c r="N334" s="19" t="str">
        <f t="shared" si="22"/>
        <v>Không</v>
      </c>
      <c r="O334" s="19" t="e">
        <f>VLOOKUP($A334,DSMYDTU!$A$2:$G$487,7,0)</f>
        <v>#N/A</v>
      </c>
      <c r="P334" s="20"/>
      <c r="Q334" s="53" t="e">
        <f t="shared" si="23"/>
        <v>#N/A</v>
      </c>
      <c r="R334" s="17" t="e">
        <f>VLOOKUP($B334,'TK MYDTU'!$B$8:$X$5049,18,0)</f>
        <v>#N/A</v>
      </c>
      <c r="T334" s="2"/>
      <c r="U334" s="19"/>
      <c r="V334" s="19"/>
    </row>
    <row r="335" spans="1:22" ht="13.8">
      <c r="A335" s="14">
        <v>329</v>
      </c>
      <c r="B335" s="15" t="e">
        <f>VLOOKUP($A335,DSMYDTU!$A$2:$E$487,2,0)</f>
        <v>#N/A</v>
      </c>
      <c r="C335" s="51" t="e">
        <f>VLOOKUP($A335,DSMYDTU!$A$2:$G$487,3,0)</f>
        <v>#N/A</v>
      </c>
      <c r="D335" s="52" t="e">
        <f>VLOOKUP($A335,DSMYDTU!$A$2:$G$487,4,0)</f>
        <v>#N/A</v>
      </c>
      <c r="E335" s="15" t="e">
        <f>VLOOKUP($A335,DSMYDTU!$A$2:$G$487,5,0)</f>
        <v>#N/A</v>
      </c>
      <c r="F335" s="16" t="e">
        <f>VLOOKUP($A335,DSMYDTU!$A$2:$G$487,6,0)</f>
        <v>#N/A</v>
      </c>
      <c r="G335" s="17" t="e">
        <f>VLOOKUP(B335,'TK MYDTU'!$B$8:$Q$8047,13,0)</f>
        <v>#N/A</v>
      </c>
      <c r="H335" s="17" t="e">
        <f>VLOOKUP(B335,'TK MYDTU'!$B$8:$Q$8047,14,0)</f>
        <v>#N/A</v>
      </c>
      <c r="I335" s="17" t="e">
        <f>VLOOKUP(B335,'TK MYDTU'!$B$8:$Q$8047,15,0)</f>
        <v>#N/A</v>
      </c>
      <c r="J335" s="17" t="e">
        <f>VLOOKUP(B335,'TK MYDTU'!$B$8:$Q$8047,16,0)</f>
        <v>#N/A</v>
      </c>
      <c r="K335" s="17" t="e">
        <f t="shared" si="20"/>
        <v>#N/A</v>
      </c>
      <c r="L335" s="17"/>
      <c r="M335" s="18">
        <f t="shared" si="21"/>
        <v>0</v>
      </c>
      <c r="N335" s="19" t="str">
        <f t="shared" si="22"/>
        <v>Không</v>
      </c>
      <c r="O335" s="19" t="e">
        <f>VLOOKUP($A335,DSMYDTU!$A$2:$G$487,7,0)</f>
        <v>#N/A</v>
      </c>
      <c r="P335" s="20"/>
      <c r="Q335" s="53" t="e">
        <f t="shared" si="23"/>
        <v>#N/A</v>
      </c>
      <c r="R335" s="17" t="e">
        <f>VLOOKUP($B335,'TK MYDTU'!$B$8:$X$5049,18,0)</f>
        <v>#N/A</v>
      </c>
      <c r="T335" s="2"/>
      <c r="U335" s="19"/>
      <c r="V335" s="19"/>
    </row>
    <row r="336" spans="1:22" ht="13.8">
      <c r="A336" s="14">
        <v>330</v>
      </c>
      <c r="B336" s="15" t="e">
        <f>VLOOKUP($A336,DSMYDTU!$A$2:$E$487,2,0)</f>
        <v>#N/A</v>
      </c>
      <c r="C336" s="51" t="e">
        <f>VLOOKUP($A336,DSMYDTU!$A$2:$G$487,3,0)</f>
        <v>#N/A</v>
      </c>
      <c r="D336" s="52" t="e">
        <f>VLOOKUP($A336,DSMYDTU!$A$2:$G$487,4,0)</f>
        <v>#N/A</v>
      </c>
      <c r="E336" s="15" t="e">
        <f>VLOOKUP($A336,DSMYDTU!$A$2:$G$487,5,0)</f>
        <v>#N/A</v>
      </c>
      <c r="F336" s="16" t="e">
        <f>VLOOKUP($A336,DSMYDTU!$A$2:$G$487,6,0)</f>
        <v>#N/A</v>
      </c>
      <c r="G336" s="17" t="e">
        <f>VLOOKUP(B336,'TK MYDTU'!$B$8:$Q$8047,13,0)</f>
        <v>#N/A</v>
      </c>
      <c r="H336" s="17" t="e">
        <f>VLOOKUP(B336,'TK MYDTU'!$B$8:$Q$8047,14,0)</f>
        <v>#N/A</v>
      </c>
      <c r="I336" s="17" t="e">
        <f>VLOOKUP(B336,'TK MYDTU'!$B$8:$Q$8047,15,0)</f>
        <v>#N/A</v>
      </c>
      <c r="J336" s="17" t="e">
        <f>VLOOKUP(B336,'TK MYDTU'!$B$8:$Q$8047,16,0)</f>
        <v>#N/A</v>
      </c>
      <c r="K336" s="17" t="e">
        <f t="shared" si="20"/>
        <v>#N/A</v>
      </c>
      <c r="L336" s="17"/>
      <c r="M336" s="18">
        <f t="shared" si="21"/>
        <v>0</v>
      </c>
      <c r="N336" s="19" t="str">
        <f t="shared" si="22"/>
        <v>Không</v>
      </c>
      <c r="O336" s="19" t="e">
        <f>VLOOKUP($A336,DSMYDTU!$A$2:$G$487,7,0)</f>
        <v>#N/A</v>
      </c>
      <c r="P336" s="20"/>
      <c r="Q336" s="53" t="e">
        <f t="shared" si="23"/>
        <v>#N/A</v>
      </c>
      <c r="R336" s="17" t="e">
        <f>VLOOKUP($B336,'TK MYDTU'!$B$8:$X$5049,18,0)</f>
        <v>#N/A</v>
      </c>
      <c r="T336" s="2"/>
      <c r="U336" s="19"/>
      <c r="V336" s="19"/>
    </row>
    <row r="337" spans="1:22" ht="13.8">
      <c r="A337" s="14">
        <v>331</v>
      </c>
      <c r="B337" s="15" t="e">
        <f>VLOOKUP($A337,DSMYDTU!$A$2:$E$487,2,0)</f>
        <v>#N/A</v>
      </c>
      <c r="C337" s="51" t="e">
        <f>VLOOKUP($A337,DSMYDTU!$A$2:$G$487,3,0)</f>
        <v>#N/A</v>
      </c>
      <c r="D337" s="52" t="e">
        <f>VLOOKUP($A337,DSMYDTU!$A$2:$G$487,4,0)</f>
        <v>#N/A</v>
      </c>
      <c r="E337" s="15" t="e">
        <f>VLOOKUP($A337,DSMYDTU!$A$2:$G$487,5,0)</f>
        <v>#N/A</v>
      </c>
      <c r="F337" s="16" t="e">
        <f>VLOOKUP($A337,DSMYDTU!$A$2:$G$487,6,0)</f>
        <v>#N/A</v>
      </c>
      <c r="G337" s="17" t="e">
        <f>VLOOKUP(B337,'TK MYDTU'!$B$8:$Q$8047,13,0)</f>
        <v>#N/A</v>
      </c>
      <c r="H337" s="17" t="e">
        <f>VLOOKUP(B337,'TK MYDTU'!$B$8:$Q$8047,14,0)</f>
        <v>#N/A</v>
      </c>
      <c r="I337" s="17" t="e">
        <f>VLOOKUP(B337,'TK MYDTU'!$B$8:$Q$8047,15,0)</f>
        <v>#N/A</v>
      </c>
      <c r="J337" s="17" t="e">
        <f>VLOOKUP(B337,'TK MYDTU'!$B$8:$Q$8047,16,0)</f>
        <v>#N/A</v>
      </c>
      <c r="K337" s="17" t="e">
        <f t="shared" si="20"/>
        <v>#N/A</v>
      </c>
      <c r="L337" s="17"/>
      <c r="M337" s="18">
        <f t="shared" si="21"/>
        <v>0</v>
      </c>
      <c r="N337" s="19" t="str">
        <f t="shared" si="22"/>
        <v>Không</v>
      </c>
      <c r="O337" s="19" t="e">
        <f>VLOOKUP($A337,DSMYDTU!$A$2:$G$487,7,0)</f>
        <v>#N/A</v>
      </c>
      <c r="P337" s="20"/>
      <c r="Q337" s="53" t="e">
        <f t="shared" si="23"/>
        <v>#N/A</v>
      </c>
      <c r="R337" s="17" t="e">
        <f>VLOOKUP($B337,'TK MYDTU'!$B$8:$X$5049,18,0)</f>
        <v>#N/A</v>
      </c>
      <c r="T337" s="2"/>
      <c r="U337" s="19"/>
      <c r="V337" s="19"/>
    </row>
    <row r="338" spans="1:22" ht="13.8">
      <c r="A338" s="14">
        <v>332</v>
      </c>
      <c r="B338" s="15" t="e">
        <f>VLOOKUP($A338,DSMYDTU!$A$2:$E$487,2,0)</f>
        <v>#N/A</v>
      </c>
      <c r="C338" s="51" t="e">
        <f>VLOOKUP($A338,DSMYDTU!$A$2:$G$487,3,0)</f>
        <v>#N/A</v>
      </c>
      <c r="D338" s="52" t="e">
        <f>VLOOKUP($A338,DSMYDTU!$A$2:$G$487,4,0)</f>
        <v>#N/A</v>
      </c>
      <c r="E338" s="15" t="e">
        <f>VLOOKUP($A338,DSMYDTU!$A$2:$G$487,5,0)</f>
        <v>#N/A</v>
      </c>
      <c r="F338" s="16" t="e">
        <f>VLOOKUP($A338,DSMYDTU!$A$2:$G$487,6,0)</f>
        <v>#N/A</v>
      </c>
      <c r="G338" s="17" t="e">
        <f>VLOOKUP(B338,'TK MYDTU'!$B$8:$Q$8047,13,0)</f>
        <v>#N/A</v>
      </c>
      <c r="H338" s="17" t="e">
        <f>VLOOKUP(B338,'TK MYDTU'!$B$8:$Q$8047,14,0)</f>
        <v>#N/A</v>
      </c>
      <c r="I338" s="17" t="e">
        <f>VLOOKUP(B338,'TK MYDTU'!$B$8:$Q$8047,15,0)</f>
        <v>#N/A</v>
      </c>
      <c r="J338" s="17" t="e">
        <f>VLOOKUP(B338,'TK MYDTU'!$B$8:$Q$8047,16,0)</f>
        <v>#N/A</v>
      </c>
      <c r="K338" s="17" t="e">
        <f t="shared" si="20"/>
        <v>#N/A</v>
      </c>
      <c r="L338" s="17"/>
      <c r="M338" s="18">
        <f t="shared" si="21"/>
        <v>0</v>
      </c>
      <c r="N338" s="19" t="str">
        <f t="shared" si="22"/>
        <v>Không</v>
      </c>
      <c r="O338" s="19" t="e">
        <f>VLOOKUP($A338,DSMYDTU!$A$2:$G$487,7,0)</f>
        <v>#N/A</v>
      </c>
      <c r="P338" s="20"/>
      <c r="Q338" s="53" t="e">
        <f t="shared" si="23"/>
        <v>#N/A</v>
      </c>
      <c r="R338" s="17" t="e">
        <f>VLOOKUP($B338,'TK MYDTU'!$B$8:$X$5049,18,0)</f>
        <v>#N/A</v>
      </c>
      <c r="T338" s="2"/>
      <c r="U338" s="19"/>
      <c r="V338" s="19"/>
    </row>
    <row r="339" spans="1:22" ht="13.8">
      <c r="A339" s="14">
        <v>333</v>
      </c>
      <c r="B339" s="15" t="e">
        <f>VLOOKUP($A339,DSMYDTU!$A$2:$E$487,2,0)</f>
        <v>#N/A</v>
      </c>
      <c r="C339" s="51" t="e">
        <f>VLOOKUP($A339,DSMYDTU!$A$2:$G$487,3,0)</f>
        <v>#N/A</v>
      </c>
      <c r="D339" s="52" t="e">
        <f>VLOOKUP($A339,DSMYDTU!$A$2:$G$487,4,0)</f>
        <v>#N/A</v>
      </c>
      <c r="E339" s="15" t="e">
        <f>VLOOKUP($A339,DSMYDTU!$A$2:$G$487,5,0)</f>
        <v>#N/A</v>
      </c>
      <c r="F339" s="16" t="e">
        <f>VLOOKUP($A339,DSMYDTU!$A$2:$G$487,6,0)</f>
        <v>#N/A</v>
      </c>
      <c r="G339" s="17" t="e">
        <f>VLOOKUP(B339,'TK MYDTU'!$B$8:$Q$8047,13,0)</f>
        <v>#N/A</v>
      </c>
      <c r="H339" s="17" t="e">
        <f>VLOOKUP(B339,'TK MYDTU'!$B$8:$Q$8047,14,0)</f>
        <v>#N/A</v>
      </c>
      <c r="I339" s="17" t="e">
        <f>VLOOKUP(B339,'TK MYDTU'!$B$8:$Q$8047,15,0)</f>
        <v>#N/A</v>
      </c>
      <c r="J339" s="17" t="e">
        <f>VLOOKUP(B339,'TK MYDTU'!$B$8:$Q$8047,16,0)</f>
        <v>#N/A</v>
      </c>
      <c r="K339" s="17" t="e">
        <f t="shared" si="20"/>
        <v>#N/A</v>
      </c>
      <c r="L339" s="17"/>
      <c r="M339" s="18">
        <f t="shared" si="21"/>
        <v>0</v>
      </c>
      <c r="N339" s="19" t="str">
        <f t="shared" si="22"/>
        <v>Không</v>
      </c>
      <c r="O339" s="19" t="e">
        <f>VLOOKUP($A339,DSMYDTU!$A$2:$G$487,7,0)</f>
        <v>#N/A</v>
      </c>
      <c r="P339" s="20"/>
      <c r="Q339" s="53" t="e">
        <f t="shared" si="23"/>
        <v>#N/A</v>
      </c>
      <c r="R339" s="17" t="e">
        <f>VLOOKUP($B339,'TK MYDTU'!$B$8:$X$5049,18,0)</f>
        <v>#N/A</v>
      </c>
      <c r="T339" s="2"/>
      <c r="U339" s="19"/>
      <c r="V339" s="19"/>
    </row>
    <row r="340" spans="1:22" ht="13.8">
      <c r="A340" s="14">
        <v>334</v>
      </c>
      <c r="B340" s="15" t="e">
        <f>VLOOKUP($A340,DSMYDTU!$A$2:$E$487,2,0)</f>
        <v>#N/A</v>
      </c>
      <c r="C340" s="51" t="e">
        <f>VLOOKUP($A340,DSMYDTU!$A$2:$G$487,3,0)</f>
        <v>#N/A</v>
      </c>
      <c r="D340" s="52" t="e">
        <f>VLOOKUP($A340,DSMYDTU!$A$2:$G$487,4,0)</f>
        <v>#N/A</v>
      </c>
      <c r="E340" s="15" t="e">
        <f>VLOOKUP($A340,DSMYDTU!$A$2:$G$487,5,0)</f>
        <v>#N/A</v>
      </c>
      <c r="F340" s="16" t="e">
        <f>VLOOKUP($A340,DSMYDTU!$A$2:$G$487,6,0)</f>
        <v>#N/A</v>
      </c>
      <c r="G340" s="17" t="e">
        <f>VLOOKUP(B340,'TK MYDTU'!$B$8:$Q$8047,13,0)</f>
        <v>#N/A</v>
      </c>
      <c r="H340" s="17" t="e">
        <f>VLOOKUP(B340,'TK MYDTU'!$B$8:$Q$8047,14,0)</f>
        <v>#N/A</v>
      </c>
      <c r="I340" s="17" t="e">
        <f>VLOOKUP(B340,'TK MYDTU'!$B$8:$Q$8047,15,0)</f>
        <v>#N/A</v>
      </c>
      <c r="J340" s="17" t="e">
        <f>VLOOKUP(B340,'TK MYDTU'!$B$8:$Q$8047,16,0)</f>
        <v>#N/A</v>
      </c>
      <c r="K340" s="17" t="e">
        <f t="shared" si="20"/>
        <v>#N/A</v>
      </c>
      <c r="L340" s="17"/>
      <c r="M340" s="18">
        <f t="shared" si="21"/>
        <v>0</v>
      </c>
      <c r="N340" s="19" t="str">
        <f t="shared" si="22"/>
        <v>Không</v>
      </c>
      <c r="O340" s="19" t="e">
        <f>VLOOKUP($A340,DSMYDTU!$A$2:$G$487,7,0)</f>
        <v>#N/A</v>
      </c>
      <c r="P340" s="20"/>
      <c r="Q340" s="53" t="e">
        <f t="shared" si="23"/>
        <v>#N/A</v>
      </c>
      <c r="R340" s="17" t="e">
        <f>VLOOKUP($B340,'TK MYDTU'!$B$8:$X$5049,18,0)</f>
        <v>#N/A</v>
      </c>
      <c r="T340" s="2"/>
      <c r="U340" s="19"/>
      <c r="V340" s="19"/>
    </row>
    <row r="341" spans="1:22" ht="13.8">
      <c r="A341" s="14">
        <v>335</v>
      </c>
      <c r="B341" s="15" t="e">
        <f>VLOOKUP($A341,DSMYDTU!$A$2:$E$487,2,0)</f>
        <v>#N/A</v>
      </c>
      <c r="C341" s="51" t="e">
        <f>VLOOKUP($A341,DSMYDTU!$A$2:$G$487,3,0)</f>
        <v>#N/A</v>
      </c>
      <c r="D341" s="52" t="e">
        <f>VLOOKUP($A341,DSMYDTU!$A$2:$G$487,4,0)</f>
        <v>#N/A</v>
      </c>
      <c r="E341" s="15" t="e">
        <f>VLOOKUP($A341,DSMYDTU!$A$2:$G$487,5,0)</f>
        <v>#N/A</v>
      </c>
      <c r="F341" s="16" t="e">
        <f>VLOOKUP($A341,DSMYDTU!$A$2:$G$487,6,0)</f>
        <v>#N/A</v>
      </c>
      <c r="G341" s="17" t="e">
        <f>VLOOKUP(B341,'TK MYDTU'!$B$8:$Q$8047,13,0)</f>
        <v>#N/A</v>
      </c>
      <c r="H341" s="17" t="e">
        <f>VLOOKUP(B341,'TK MYDTU'!$B$8:$Q$8047,14,0)</f>
        <v>#N/A</v>
      </c>
      <c r="I341" s="17" t="e">
        <f>VLOOKUP(B341,'TK MYDTU'!$B$8:$Q$8047,15,0)</f>
        <v>#N/A</v>
      </c>
      <c r="J341" s="17" t="e">
        <f>VLOOKUP(B341,'TK MYDTU'!$B$8:$Q$8047,16,0)</f>
        <v>#N/A</v>
      </c>
      <c r="K341" s="17" t="e">
        <f t="shared" si="20"/>
        <v>#N/A</v>
      </c>
      <c r="L341" s="17"/>
      <c r="M341" s="18">
        <f t="shared" si="21"/>
        <v>0</v>
      </c>
      <c r="N341" s="19" t="str">
        <f t="shared" si="22"/>
        <v>Không</v>
      </c>
      <c r="O341" s="19" t="e">
        <f>VLOOKUP($A341,DSMYDTU!$A$2:$G$487,7,0)</f>
        <v>#N/A</v>
      </c>
      <c r="P341" s="20"/>
      <c r="Q341" s="53" t="e">
        <f t="shared" si="23"/>
        <v>#N/A</v>
      </c>
      <c r="R341" s="17" t="e">
        <f>VLOOKUP($B341,'TK MYDTU'!$B$8:$X$5049,18,0)</f>
        <v>#N/A</v>
      </c>
      <c r="T341" s="2"/>
      <c r="U341" s="19"/>
      <c r="V341" s="19"/>
    </row>
    <row r="342" spans="1:22" ht="13.8">
      <c r="A342" s="14">
        <v>336</v>
      </c>
      <c r="B342" s="15" t="e">
        <f>VLOOKUP($A342,DSMYDTU!$A$2:$E$487,2,0)</f>
        <v>#N/A</v>
      </c>
      <c r="C342" s="51" t="e">
        <f>VLOOKUP($A342,DSMYDTU!$A$2:$G$487,3,0)</f>
        <v>#N/A</v>
      </c>
      <c r="D342" s="52" t="e">
        <f>VLOOKUP($A342,DSMYDTU!$A$2:$G$487,4,0)</f>
        <v>#N/A</v>
      </c>
      <c r="E342" s="15" t="e">
        <f>VLOOKUP($A342,DSMYDTU!$A$2:$G$487,5,0)</f>
        <v>#N/A</v>
      </c>
      <c r="F342" s="16" t="e">
        <f>VLOOKUP($A342,DSMYDTU!$A$2:$G$487,6,0)</f>
        <v>#N/A</v>
      </c>
      <c r="G342" s="17" t="e">
        <f>VLOOKUP(B342,'TK MYDTU'!$B$8:$Q$8047,13,0)</f>
        <v>#N/A</v>
      </c>
      <c r="H342" s="17" t="e">
        <f>VLOOKUP(B342,'TK MYDTU'!$B$8:$Q$8047,14,0)</f>
        <v>#N/A</v>
      </c>
      <c r="I342" s="17" t="e">
        <f>VLOOKUP(B342,'TK MYDTU'!$B$8:$Q$8047,15,0)</f>
        <v>#N/A</v>
      </c>
      <c r="J342" s="17" t="e">
        <f>VLOOKUP(B342,'TK MYDTU'!$B$8:$Q$8047,16,0)</f>
        <v>#N/A</v>
      </c>
      <c r="K342" s="17" t="e">
        <f t="shared" si="20"/>
        <v>#N/A</v>
      </c>
      <c r="L342" s="17"/>
      <c r="M342" s="18">
        <f t="shared" si="21"/>
        <v>0</v>
      </c>
      <c r="N342" s="19" t="str">
        <f t="shared" si="22"/>
        <v>Không</v>
      </c>
      <c r="O342" s="19" t="e">
        <f>VLOOKUP($A342,DSMYDTU!$A$2:$G$487,7,0)</f>
        <v>#N/A</v>
      </c>
      <c r="P342" s="20"/>
      <c r="Q342" s="53" t="e">
        <f t="shared" si="23"/>
        <v>#N/A</v>
      </c>
      <c r="R342" s="17" t="e">
        <f>VLOOKUP($B342,'TK MYDTU'!$B$8:$X$5049,18,0)</f>
        <v>#N/A</v>
      </c>
      <c r="T342" s="2"/>
      <c r="U342" s="19"/>
      <c r="V342" s="19"/>
    </row>
    <row r="343" spans="1:22" ht="13.8">
      <c r="A343" s="14">
        <v>337</v>
      </c>
      <c r="B343" s="15" t="e">
        <f>VLOOKUP($A343,DSMYDTU!$A$2:$E$487,2,0)</f>
        <v>#N/A</v>
      </c>
      <c r="C343" s="51" t="e">
        <f>VLOOKUP($A343,DSMYDTU!$A$2:$G$487,3,0)</f>
        <v>#N/A</v>
      </c>
      <c r="D343" s="52" t="e">
        <f>VLOOKUP($A343,DSMYDTU!$A$2:$G$487,4,0)</f>
        <v>#N/A</v>
      </c>
      <c r="E343" s="15" t="e">
        <f>VLOOKUP($A343,DSMYDTU!$A$2:$G$487,5,0)</f>
        <v>#N/A</v>
      </c>
      <c r="F343" s="16" t="e">
        <f>VLOOKUP($A343,DSMYDTU!$A$2:$G$487,6,0)</f>
        <v>#N/A</v>
      </c>
      <c r="G343" s="17" t="e">
        <f>VLOOKUP(B343,'TK MYDTU'!$B$8:$Q$8047,13,0)</f>
        <v>#N/A</v>
      </c>
      <c r="H343" s="17" t="e">
        <f>VLOOKUP(B343,'TK MYDTU'!$B$8:$Q$8047,14,0)</f>
        <v>#N/A</v>
      </c>
      <c r="I343" s="17" t="e">
        <f>VLOOKUP(B343,'TK MYDTU'!$B$8:$Q$8047,15,0)</f>
        <v>#N/A</v>
      </c>
      <c r="J343" s="17" t="e">
        <f>VLOOKUP(B343,'TK MYDTU'!$B$8:$Q$8047,16,0)</f>
        <v>#N/A</v>
      </c>
      <c r="K343" s="17" t="e">
        <f t="shared" si="20"/>
        <v>#N/A</v>
      </c>
      <c r="L343" s="17"/>
      <c r="M343" s="18">
        <f t="shared" si="21"/>
        <v>0</v>
      </c>
      <c r="N343" s="19" t="str">
        <f t="shared" si="22"/>
        <v>Không</v>
      </c>
      <c r="O343" s="19" t="e">
        <f>VLOOKUP($A343,DSMYDTU!$A$2:$G$487,7,0)</f>
        <v>#N/A</v>
      </c>
      <c r="P343" s="20"/>
      <c r="Q343" s="53" t="e">
        <f t="shared" si="23"/>
        <v>#N/A</v>
      </c>
      <c r="R343" s="17" t="e">
        <f>VLOOKUP($B343,'TK MYDTU'!$B$8:$X$5049,18,0)</f>
        <v>#N/A</v>
      </c>
      <c r="T343" s="2"/>
      <c r="U343" s="19"/>
      <c r="V343" s="19"/>
    </row>
    <row r="344" spans="1:22" ht="13.8">
      <c r="A344" s="14">
        <v>338</v>
      </c>
      <c r="B344" s="15" t="e">
        <f>VLOOKUP($A344,DSMYDTU!$A$2:$E$487,2,0)</f>
        <v>#N/A</v>
      </c>
      <c r="C344" s="51" t="e">
        <f>VLOOKUP($A344,DSMYDTU!$A$2:$G$487,3,0)</f>
        <v>#N/A</v>
      </c>
      <c r="D344" s="52" t="e">
        <f>VLOOKUP($A344,DSMYDTU!$A$2:$G$487,4,0)</f>
        <v>#N/A</v>
      </c>
      <c r="E344" s="15" t="e">
        <f>VLOOKUP($A344,DSMYDTU!$A$2:$G$487,5,0)</f>
        <v>#N/A</v>
      </c>
      <c r="F344" s="16" t="e">
        <f>VLOOKUP($A344,DSMYDTU!$A$2:$G$487,6,0)</f>
        <v>#N/A</v>
      </c>
      <c r="G344" s="17" t="e">
        <f>VLOOKUP(B344,'TK MYDTU'!$B$8:$Q$8047,13,0)</f>
        <v>#N/A</v>
      </c>
      <c r="H344" s="17" t="e">
        <f>VLOOKUP(B344,'TK MYDTU'!$B$8:$Q$8047,14,0)</f>
        <v>#N/A</v>
      </c>
      <c r="I344" s="17" t="e">
        <f>VLOOKUP(B344,'TK MYDTU'!$B$8:$Q$8047,15,0)</f>
        <v>#N/A</v>
      </c>
      <c r="J344" s="17" t="e">
        <f>VLOOKUP(B344,'TK MYDTU'!$B$8:$Q$8047,16,0)</f>
        <v>#N/A</v>
      </c>
      <c r="K344" s="17" t="e">
        <f t="shared" si="20"/>
        <v>#N/A</v>
      </c>
      <c r="L344" s="17"/>
      <c r="M344" s="18">
        <f t="shared" si="21"/>
        <v>0</v>
      </c>
      <c r="N344" s="19" t="str">
        <f t="shared" si="22"/>
        <v>Không</v>
      </c>
      <c r="O344" s="19" t="e">
        <f>VLOOKUP($A344,DSMYDTU!$A$2:$G$487,7,0)</f>
        <v>#N/A</v>
      </c>
      <c r="P344" s="20"/>
      <c r="Q344" s="53" t="e">
        <f t="shared" si="23"/>
        <v>#N/A</v>
      </c>
      <c r="R344" s="17" t="e">
        <f>VLOOKUP($B344,'TK MYDTU'!$B$8:$X$5049,18,0)</f>
        <v>#N/A</v>
      </c>
      <c r="T344" s="2"/>
      <c r="U344" s="19"/>
      <c r="V344" s="19"/>
    </row>
    <row r="345" spans="1:22" ht="13.8">
      <c r="A345" s="14">
        <v>339</v>
      </c>
      <c r="B345" s="15" t="e">
        <f>VLOOKUP($A345,DSMYDTU!$A$2:$E$487,2,0)</f>
        <v>#N/A</v>
      </c>
      <c r="C345" s="51" t="e">
        <f>VLOOKUP($A345,DSMYDTU!$A$2:$G$487,3,0)</f>
        <v>#N/A</v>
      </c>
      <c r="D345" s="52" t="e">
        <f>VLOOKUP($A345,DSMYDTU!$A$2:$G$487,4,0)</f>
        <v>#N/A</v>
      </c>
      <c r="E345" s="15" t="e">
        <f>VLOOKUP($A345,DSMYDTU!$A$2:$G$487,5,0)</f>
        <v>#N/A</v>
      </c>
      <c r="F345" s="16" t="e">
        <f>VLOOKUP($A345,DSMYDTU!$A$2:$G$487,6,0)</f>
        <v>#N/A</v>
      </c>
      <c r="G345" s="17" t="e">
        <f>VLOOKUP(B345,'TK MYDTU'!$B$8:$Q$8047,13,0)</f>
        <v>#N/A</v>
      </c>
      <c r="H345" s="17" t="e">
        <f>VLOOKUP(B345,'TK MYDTU'!$B$8:$Q$8047,14,0)</f>
        <v>#N/A</v>
      </c>
      <c r="I345" s="17" t="e">
        <f>VLOOKUP(B345,'TK MYDTU'!$B$8:$Q$8047,15,0)</f>
        <v>#N/A</v>
      </c>
      <c r="J345" s="17" t="e">
        <f>VLOOKUP(B345,'TK MYDTU'!$B$8:$Q$8047,16,0)</f>
        <v>#N/A</v>
      </c>
      <c r="K345" s="17" t="e">
        <f t="shared" si="20"/>
        <v>#N/A</v>
      </c>
      <c r="L345" s="17"/>
      <c r="M345" s="18">
        <f t="shared" si="21"/>
        <v>0</v>
      </c>
      <c r="N345" s="19" t="str">
        <f t="shared" si="22"/>
        <v>Không</v>
      </c>
      <c r="O345" s="19" t="e">
        <f>VLOOKUP($A345,DSMYDTU!$A$2:$G$487,7,0)</f>
        <v>#N/A</v>
      </c>
      <c r="P345" s="20"/>
      <c r="Q345" s="53" t="e">
        <f t="shared" si="23"/>
        <v>#N/A</v>
      </c>
      <c r="R345" s="17" t="e">
        <f>VLOOKUP($B345,'TK MYDTU'!$B$8:$X$5049,18,0)</f>
        <v>#N/A</v>
      </c>
      <c r="T345" s="2"/>
      <c r="U345" s="19"/>
      <c r="V345" s="19"/>
    </row>
    <row r="346" spans="1:22" ht="13.8">
      <c r="A346" s="14">
        <v>340</v>
      </c>
      <c r="B346" s="15" t="e">
        <f>VLOOKUP($A346,DSMYDTU!$A$2:$E$487,2,0)</f>
        <v>#N/A</v>
      </c>
      <c r="C346" s="51" t="e">
        <f>VLOOKUP($A346,DSMYDTU!$A$2:$G$487,3,0)</f>
        <v>#N/A</v>
      </c>
      <c r="D346" s="52" t="e">
        <f>VLOOKUP($A346,DSMYDTU!$A$2:$G$487,4,0)</f>
        <v>#N/A</v>
      </c>
      <c r="E346" s="15" t="e">
        <f>VLOOKUP($A346,DSMYDTU!$A$2:$G$487,5,0)</f>
        <v>#N/A</v>
      </c>
      <c r="F346" s="16" t="e">
        <f>VLOOKUP($A346,DSMYDTU!$A$2:$G$487,6,0)</f>
        <v>#N/A</v>
      </c>
      <c r="G346" s="17" t="e">
        <f>VLOOKUP(B346,'TK MYDTU'!$B$8:$Q$8047,13,0)</f>
        <v>#N/A</v>
      </c>
      <c r="H346" s="17" t="e">
        <f>VLOOKUP(B346,'TK MYDTU'!$B$8:$Q$8047,14,0)</f>
        <v>#N/A</v>
      </c>
      <c r="I346" s="17" t="e">
        <f>VLOOKUP(B346,'TK MYDTU'!$B$8:$Q$8047,15,0)</f>
        <v>#N/A</v>
      </c>
      <c r="J346" s="17" t="e">
        <f>VLOOKUP(B346,'TK MYDTU'!$B$8:$Q$8047,16,0)</f>
        <v>#N/A</v>
      </c>
      <c r="K346" s="17" t="e">
        <f t="shared" si="20"/>
        <v>#N/A</v>
      </c>
      <c r="L346" s="17"/>
      <c r="M346" s="18">
        <f t="shared" si="21"/>
        <v>0</v>
      </c>
      <c r="N346" s="19" t="str">
        <f t="shared" si="22"/>
        <v>Không</v>
      </c>
      <c r="O346" s="19" t="e">
        <f>VLOOKUP($A346,DSMYDTU!$A$2:$G$487,7,0)</f>
        <v>#N/A</v>
      </c>
      <c r="P346" s="20"/>
      <c r="Q346" s="53" t="e">
        <f t="shared" si="23"/>
        <v>#N/A</v>
      </c>
      <c r="R346" s="17" t="e">
        <f>VLOOKUP($B346,'TK MYDTU'!$B$8:$X$5049,18,0)</f>
        <v>#N/A</v>
      </c>
      <c r="T346" s="2"/>
      <c r="U346" s="19"/>
      <c r="V346" s="19"/>
    </row>
    <row r="347" spans="1:22" ht="13.8">
      <c r="A347" s="14">
        <v>341</v>
      </c>
      <c r="B347" s="15" t="e">
        <f>VLOOKUP($A347,DSMYDTU!$A$2:$E$487,2,0)</f>
        <v>#N/A</v>
      </c>
      <c r="C347" s="51" t="e">
        <f>VLOOKUP($A347,DSMYDTU!$A$2:$G$487,3,0)</f>
        <v>#N/A</v>
      </c>
      <c r="D347" s="52" t="e">
        <f>VLOOKUP($A347,DSMYDTU!$A$2:$G$487,4,0)</f>
        <v>#N/A</v>
      </c>
      <c r="E347" s="15" t="e">
        <f>VLOOKUP($A347,DSMYDTU!$A$2:$G$487,5,0)</f>
        <v>#N/A</v>
      </c>
      <c r="F347" s="16" t="e">
        <f>VLOOKUP($A347,DSMYDTU!$A$2:$G$487,6,0)</f>
        <v>#N/A</v>
      </c>
      <c r="G347" s="17" t="e">
        <f>VLOOKUP(B347,'TK MYDTU'!$B$8:$Q$8047,13,0)</f>
        <v>#N/A</v>
      </c>
      <c r="H347" s="17" t="e">
        <f>VLOOKUP(B347,'TK MYDTU'!$B$8:$Q$8047,14,0)</f>
        <v>#N/A</v>
      </c>
      <c r="I347" s="17" t="e">
        <f>VLOOKUP(B347,'TK MYDTU'!$B$8:$Q$8047,15,0)</f>
        <v>#N/A</v>
      </c>
      <c r="J347" s="17" t="e">
        <f>VLOOKUP(B347,'TK MYDTU'!$B$8:$Q$8047,16,0)</f>
        <v>#N/A</v>
      </c>
      <c r="K347" s="17" t="e">
        <f t="shared" si="20"/>
        <v>#N/A</v>
      </c>
      <c r="L347" s="17"/>
      <c r="M347" s="18">
        <f t="shared" si="21"/>
        <v>0</v>
      </c>
      <c r="N347" s="19" t="str">
        <f t="shared" si="22"/>
        <v>Không</v>
      </c>
      <c r="O347" s="19" t="e">
        <f>VLOOKUP($A347,DSMYDTU!$A$2:$G$487,7,0)</f>
        <v>#N/A</v>
      </c>
      <c r="P347" s="20"/>
      <c r="Q347" s="53" t="e">
        <f t="shared" si="23"/>
        <v>#N/A</v>
      </c>
      <c r="R347" s="17" t="e">
        <f>VLOOKUP($B347,'TK MYDTU'!$B$8:$X$5049,18,0)</f>
        <v>#N/A</v>
      </c>
      <c r="T347" s="2"/>
      <c r="U347" s="19"/>
      <c r="V347" s="19"/>
    </row>
    <row r="348" spans="1:22" ht="13.8">
      <c r="A348" s="14">
        <v>342</v>
      </c>
      <c r="B348" s="15" t="e">
        <f>VLOOKUP($A348,DSMYDTU!$A$2:$E$487,2,0)</f>
        <v>#N/A</v>
      </c>
      <c r="C348" s="51" t="e">
        <f>VLOOKUP($A348,DSMYDTU!$A$2:$G$487,3,0)</f>
        <v>#N/A</v>
      </c>
      <c r="D348" s="52" t="e">
        <f>VLOOKUP($A348,DSMYDTU!$A$2:$G$487,4,0)</f>
        <v>#N/A</v>
      </c>
      <c r="E348" s="15" t="e">
        <f>VLOOKUP($A348,DSMYDTU!$A$2:$G$487,5,0)</f>
        <v>#N/A</v>
      </c>
      <c r="F348" s="16" t="e">
        <f>VLOOKUP($A348,DSMYDTU!$A$2:$G$487,6,0)</f>
        <v>#N/A</v>
      </c>
      <c r="G348" s="17" t="e">
        <f>VLOOKUP(B348,'TK MYDTU'!$B$8:$Q$8047,13,0)</f>
        <v>#N/A</v>
      </c>
      <c r="H348" s="17" t="e">
        <f>VLOOKUP(B348,'TK MYDTU'!$B$8:$Q$8047,14,0)</f>
        <v>#N/A</v>
      </c>
      <c r="I348" s="17" t="e">
        <f>VLOOKUP(B348,'TK MYDTU'!$B$8:$Q$8047,15,0)</f>
        <v>#N/A</v>
      </c>
      <c r="J348" s="17" t="e">
        <f>VLOOKUP(B348,'TK MYDTU'!$B$8:$Q$8047,16,0)</f>
        <v>#N/A</v>
      </c>
      <c r="K348" s="17" t="e">
        <f t="shared" si="20"/>
        <v>#N/A</v>
      </c>
      <c r="L348" s="17"/>
      <c r="M348" s="18">
        <f t="shared" si="21"/>
        <v>0</v>
      </c>
      <c r="N348" s="19" t="str">
        <f t="shared" si="22"/>
        <v>Không</v>
      </c>
      <c r="O348" s="19" t="e">
        <f>VLOOKUP($A348,DSMYDTU!$A$2:$G$487,7,0)</f>
        <v>#N/A</v>
      </c>
      <c r="P348" s="20"/>
      <c r="Q348" s="53" t="e">
        <f t="shared" si="23"/>
        <v>#N/A</v>
      </c>
      <c r="R348" s="17" t="e">
        <f>VLOOKUP($B348,'TK MYDTU'!$B$8:$X$5049,18,0)</f>
        <v>#N/A</v>
      </c>
      <c r="T348" s="2"/>
      <c r="U348" s="19"/>
      <c r="V348" s="19"/>
    </row>
    <row r="349" spans="1:22" ht="13.8">
      <c r="A349" s="14">
        <v>343</v>
      </c>
      <c r="B349" s="15" t="e">
        <f>VLOOKUP($A349,DSMYDTU!$A$2:$E$487,2,0)</f>
        <v>#N/A</v>
      </c>
      <c r="C349" s="51" t="e">
        <f>VLOOKUP($A349,DSMYDTU!$A$2:$G$487,3,0)</f>
        <v>#N/A</v>
      </c>
      <c r="D349" s="52" t="e">
        <f>VLOOKUP($A349,DSMYDTU!$A$2:$G$487,4,0)</f>
        <v>#N/A</v>
      </c>
      <c r="E349" s="15" t="e">
        <f>VLOOKUP($A349,DSMYDTU!$A$2:$G$487,5,0)</f>
        <v>#N/A</v>
      </c>
      <c r="F349" s="16" t="e">
        <f>VLOOKUP($A349,DSMYDTU!$A$2:$G$487,6,0)</f>
        <v>#N/A</v>
      </c>
      <c r="G349" s="17" t="e">
        <f>VLOOKUP(B349,'TK MYDTU'!$B$8:$Q$8047,13,0)</f>
        <v>#N/A</v>
      </c>
      <c r="H349" s="17" t="e">
        <f>VLOOKUP(B349,'TK MYDTU'!$B$8:$Q$8047,14,0)</f>
        <v>#N/A</v>
      </c>
      <c r="I349" s="17" t="e">
        <f>VLOOKUP(B349,'TK MYDTU'!$B$8:$Q$8047,15,0)</f>
        <v>#N/A</v>
      </c>
      <c r="J349" s="17" t="e">
        <f>VLOOKUP(B349,'TK MYDTU'!$B$8:$Q$8047,16,0)</f>
        <v>#N/A</v>
      </c>
      <c r="K349" s="17" t="e">
        <f t="shared" si="20"/>
        <v>#N/A</v>
      </c>
      <c r="L349" s="17"/>
      <c r="M349" s="18">
        <f t="shared" si="21"/>
        <v>0</v>
      </c>
      <c r="N349" s="19" t="str">
        <f t="shared" si="22"/>
        <v>Không</v>
      </c>
      <c r="O349" s="19" t="e">
        <f>VLOOKUP($A349,DSMYDTU!$A$2:$G$487,7,0)</f>
        <v>#N/A</v>
      </c>
      <c r="P349" s="20"/>
      <c r="Q349" s="53" t="e">
        <f t="shared" si="23"/>
        <v>#N/A</v>
      </c>
      <c r="R349" s="17" t="e">
        <f>VLOOKUP($B349,'TK MYDTU'!$B$8:$X$5049,18,0)</f>
        <v>#N/A</v>
      </c>
      <c r="T349" s="2"/>
      <c r="U349" s="19"/>
      <c r="V349" s="19"/>
    </row>
    <row r="350" spans="1:22" ht="13.8">
      <c r="A350" s="14">
        <v>344</v>
      </c>
      <c r="B350" s="15" t="e">
        <f>VLOOKUP($A350,DSMYDTU!$A$2:$E$487,2,0)</f>
        <v>#N/A</v>
      </c>
      <c r="C350" s="51" t="e">
        <f>VLOOKUP($A350,DSMYDTU!$A$2:$G$487,3,0)</f>
        <v>#N/A</v>
      </c>
      <c r="D350" s="52" t="e">
        <f>VLOOKUP($A350,DSMYDTU!$A$2:$G$487,4,0)</f>
        <v>#N/A</v>
      </c>
      <c r="E350" s="15" t="e">
        <f>VLOOKUP($A350,DSMYDTU!$A$2:$G$487,5,0)</f>
        <v>#N/A</v>
      </c>
      <c r="F350" s="16" t="e">
        <f>VLOOKUP($A350,DSMYDTU!$A$2:$G$487,6,0)</f>
        <v>#N/A</v>
      </c>
      <c r="G350" s="17" t="e">
        <f>VLOOKUP(B350,'TK MYDTU'!$B$8:$Q$8047,13,0)</f>
        <v>#N/A</v>
      </c>
      <c r="H350" s="17" t="e">
        <f>VLOOKUP(B350,'TK MYDTU'!$B$8:$Q$8047,14,0)</f>
        <v>#N/A</v>
      </c>
      <c r="I350" s="17" t="e">
        <f>VLOOKUP(B350,'TK MYDTU'!$B$8:$Q$8047,15,0)</f>
        <v>#N/A</v>
      </c>
      <c r="J350" s="17" t="e">
        <f>VLOOKUP(B350,'TK MYDTU'!$B$8:$Q$8047,16,0)</f>
        <v>#N/A</v>
      </c>
      <c r="K350" s="17" t="e">
        <f t="shared" si="20"/>
        <v>#N/A</v>
      </c>
      <c r="L350" s="17"/>
      <c r="M350" s="18">
        <f t="shared" si="21"/>
        <v>0</v>
      </c>
      <c r="N350" s="19" t="str">
        <f t="shared" si="22"/>
        <v>Không</v>
      </c>
      <c r="O350" s="19" t="e">
        <f>VLOOKUP($A350,DSMYDTU!$A$2:$G$487,7,0)</f>
        <v>#N/A</v>
      </c>
      <c r="P350" s="20"/>
      <c r="Q350" s="53" t="e">
        <f t="shared" si="23"/>
        <v>#N/A</v>
      </c>
      <c r="R350" s="17" t="e">
        <f>VLOOKUP($B350,'TK MYDTU'!$B$8:$X$5049,18,0)</f>
        <v>#N/A</v>
      </c>
      <c r="T350" s="2"/>
      <c r="U350" s="19"/>
      <c r="V350" s="19"/>
    </row>
    <row r="351" spans="1:22" ht="13.8">
      <c r="A351" s="14">
        <v>345</v>
      </c>
      <c r="B351" s="15" t="e">
        <f>VLOOKUP($A351,DSMYDTU!$A$2:$E$487,2,0)</f>
        <v>#N/A</v>
      </c>
      <c r="C351" s="51" t="e">
        <f>VLOOKUP($A351,DSMYDTU!$A$2:$G$487,3,0)</f>
        <v>#N/A</v>
      </c>
      <c r="D351" s="52" t="e">
        <f>VLOOKUP($A351,DSMYDTU!$A$2:$G$487,4,0)</f>
        <v>#N/A</v>
      </c>
      <c r="E351" s="15" t="e">
        <f>VLOOKUP($A351,DSMYDTU!$A$2:$G$487,5,0)</f>
        <v>#N/A</v>
      </c>
      <c r="F351" s="16" t="e">
        <f>VLOOKUP($A351,DSMYDTU!$A$2:$G$487,6,0)</f>
        <v>#N/A</v>
      </c>
      <c r="G351" s="17" t="e">
        <f>VLOOKUP(B351,'TK MYDTU'!$B$8:$Q$8047,13,0)</f>
        <v>#N/A</v>
      </c>
      <c r="H351" s="17" t="e">
        <f>VLOOKUP(B351,'TK MYDTU'!$B$8:$Q$8047,14,0)</f>
        <v>#N/A</v>
      </c>
      <c r="I351" s="17" t="e">
        <f>VLOOKUP(B351,'TK MYDTU'!$B$8:$Q$8047,15,0)</f>
        <v>#N/A</v>
      </c>
      <c r="J351" s="17" t="e">
        <f>VLOOKUP(B351,'TK MYDTU'!$B$8:$Q$8047,16,0)</f>
        <v>#N/A</v>
      </c>
      <c r="K351" s="17" t="e">
        <f t="shared" si="20"/>
        <v>#N/A</v>
      </c>
      <c r="L351" s="17"/>
      <c r="M351" s="18">
        <f t="shared" si="21"/>
        <v>0</v>
      </c>
      <c r="N351" s="19" t="str">
        <f t="shared" si="22"/>
        <v>Không</v>
      </c>
      <c r="O351" s="19" t="e">
        <f>VLOOKUP($A351,DSMYDTU!$A$2:$G$487,7,0)</f>
        <v>#N/A</v>
      </c>
      <c r="P351" s="20"/>
      <c r="Q351" s="53" t="e">
        <f t="shared" si="23"/>
        <v>#N/A</v>
      </c>
      <c r="R351" s="17" t="e">
        <f>VLOOKUP($B351,'TK MYDTU'!$B$8:$X$5049,18,0)</f>
        <v>#N/A</v>
      </c>
      <c r="T351" s="2"/>
      <c r="U351" s="19"/>
      <c r="V351" s="19"/>
    </row>
    <row r="352" spans="1:22" ht="13.8">
      <c r="A352" s="14">
        <v>346</v>
      </c>
      <c r="B352" s="15" t="e">
        <f>VLOOKUP($A352,DSMYDTU!$A$2:$E$487,2,0)</f>
        <v>#N/A</v>
      </c>
      <c r="C352" s="51" t="e">
        <f>VLOOKUP($A352,DSMYDTU!$A$2:$G$487,3,0)</f>
        <v>#N/A</v>
      </c>
      <c r="D352" s="52" t="e">
        <f>VLOOKUP($A352,DSMYDTU!$A$2:$G$487,4,0)</f>
        <v>#N/A</v>
      </c>
      <c r="E352" s="15" t="e">
        <f>VLOOKUP($A352,DSMYDTU!$A$2:$G$487,5,0)</f>
        <v>#N/A</v>
      </c>
      <c r="F352" s="16" t="e">
        <f>VLOOKUP($A352,DSMYDTU!$A$2:$G$487,6,0)</f>
        <v>#N/A</v>
      </c>
      <c r="G352" s="17" t="e">
        <f>VLOOKUP(B352,'TK MYDTU'!$B$8:$Q$8047,13,0)</f>
        <v>#N/A</v>
      </c>
      <c r="H352" s="17" t="e">
        <f>VLOOKUP(B352,'TK MYDTU'!$B$8:$Q$8047,14,0)</f>
        <v>#N/A</v>
      </c>
      <c r="I352" s="17" t="e">
        <f>VLOOKUP(B352,'TK MYDTU'!$B$8:$Q$8047,15,0)</f>
        <v>#N/A</v>
      </c>
      <c r="J352" s="17" t="e">
        <f>VLOOKUP(B352,'TK MYDTU'!$B$8:$Q$8047,16,0)</f>
        <v>#N/A</v>
      </c>
      <c r="K352" s="17" t="e">
        <f t="shared" si="20"/>
        <v>#N/A</v>
      </c>
      <c r="L352" s="17"/>
      <c r="M352" s="18">
        <f t="shared" si="21"/>
        <v>0</v>
      </c>
      <c r="N352" s="19" t="str">
        <f t="shared" si="22"/>
        <v>Không</v>
      </c>
      <c r="O352" s="19" t="e">
        <f>VLOOKUP($A352,DSMYDTU!$A$2:$G$487,7,0)</f>
        <v>#N/A</v>
      </c>
      <c r="P352" s="20"/>
      <c r="Q352" s="53" t="e">
        <f t="shared" si="23"/>
        <v>#N/A</v>
      </c>
      <c r="R352" s="17" t="e">
        <f>VLOOKUP($B352,'TK MYDTU'!$B$8:$X$5049,18,0)</f>
        <v>#N/A</v>
      </c>
      <c r="T352" s="2"/>
      <c r="U352" s="19"/>
      <c r="V352" s="19"/>
    </row>
    <row r="353" spans="1:22" ht="13.8">
      <c r="A353" s="14">
        <v>347</v>
      </c>
      <c r="B353" s="15" t="e">
        <f>VLOOKUP($A353,DSMYDTU!$A$2:$E$487,2,0)</f>
        <v>#N/A</v>
      </c>
      <c r="C353" s="51" t="e">
        <f>VLOOKUP($A353,DSMYDTU!$A$2:$G$487,3,0)</f>
        <v>#N/A</v>
      </c>
      <c r="D353" s="52" t="e">
        <f>VLOOKUP($A353,DSMYDTU!$A$2:$G$487,4,0)</f>
        <v>#N/A</v>
      </c>
      <c r="E353" s="15" t="e">
        <f>VLOOKUP($A353,DSMYDTU!$A$2:$G$487,5,0)</f>
        <v>#N/A</v>
      </c>
      <c r="F353" s="16" t="e">
        <f>VLOOKUP($A353,DSMYDTU!$A$2:$G$487,6,0)</f>
        <v>#N/A</v>
      </c>
      <c r="G353" s="17" t="e">
        <f>VLOOKUP(B353,'TK MYDTU'!$B$8:$Q$8047,13,0)</f>
        <v>#N/A</v>
      </c>
      <c r="H353" s="17" t="e">
        <f>VLOOKUP(B353,'TK MYDTU'!$B$8:$Q$8047,14,0)</f>
        <v>#N/A</v>
      </c>
      <c r="I353" s="17" t="e">
        <f>VLOOKUP(B353,'TK MYDTU'!$B$8:$Q$8047,15,0)</f>
        <v>#N/A</v>
      </c>
      <c r="J353" s="17" t="e">
        <f>VLOOKUP(B353,'TK MYDTU'!$B$8:$Q$8047,16,0)</f>
        <v>#N/A</v>
      </c>
      <c r="K353" s="17" t="e">
        <f t="shared" si="20"/>
        <v>#N/A</v>
      </c>
      <c r="L353" s="17"/>
      <c r="M353" s="18">
        <f t="shared" si="21"/>
        <v>0</v>
      </c>
      <c r="N353" s="19" t="str">
        <f t="shared" si="22"/>
        <v>Không</v>
      </c>
      <c r="O353" s="19" t="e">
        <f>VLOOKUP($A353,DSMYDTU!$A$2:$G$487,7,0)</f>
        <v>#N/A</v>
      </c>
      <c r="P353" s="20"/>
      <c r="Q353" s="53" t="e">
        <f t="shared" si="23"/>
        <v>#N/A</v>
      </c>
      <c r="R353" s="17" t="e">
        <f>VLOOKUP($B353,'TK MYDTU'!$B$8:$X$5049,18,0)</f>
        <v>#N/A</v>
      </c>
      <c r="T353" s="2"/>
      <c r="U353" s="19"/>
      <c r="V353" s="19"/>
    </row>
    <row r="354" spans="1:22" ht="13.8">
      <c r="A354" s="14">
        <v>348</v>
      </c>
      <c r="B354" s="15" t="e">
        <f>VLOOKUP($A354,DSMYDTU!$A$2:$E$487,2,0)</f>
        <v>#N/A</v>
      </c>
      <c r="C354" s="51" t="e">
        <f>VLOOKUP($A354,DSMYDTU!$A$2:$G$487,3,0)</f>
        <v>#N/A</v>
      </c>
      <c r="D354" s="52" t="e">
        <f>VLOOKUP($A354,DSMYDTU!$A$2:$G$487,4,0)</f>
        <v>#N/A</v>
      </c>
      <c r="E354" s="15" t="e">
        <f>VLOOKUP($A354,DSMYDTU!$A$2:$G$487,5,0)</f>
        <v>#N/A</v>
      </c>
      <c r="F354" s="16" t="e">
        <f>VLOOKUP($A354,DSMYDTU!$A$2:$G$487,6,0)</f>
        <v>#N/A</v>
      </c>
      <c r="G354" s="17" t="e">
        <f>VLOOKUP(B354,'TK MYDTU'!$B$8:$Q$8047,13,0)</f>
        <v>#N/A</v>
      </c>
      <c r="H354" s="17" t="e">
        <f>VLOOKUP(B354,'TK MYDTU'!$B$8:$Q$8047,14,0)</f>
        <v>#N/A</v>
      </c>
      <c r="I354" s="17" t="e">
        <f>VLOOKUP(B354,'TK MYDTU'!$B$8:$Q$8047,15,0)</f>
        <v>#N/A</v>
      </c>
      <c r="J354" s="17" t="e">
        <f>VLOOKUP(B354,'TK MYDTU'!$B$8:$Q$8047,16,0)</f>
        <v>#N/A</v>
      </c>
      <c r="K354" s="17" t="e">
        <f t="shared" si="20"/>
        <v>#N/A</v>
      </c>
      <c r="L354" s="17"/>
      <c r="M354" s="18">
        <f t="shared" si="21"/>
        <v>0</v>
      </c>
      <c r="N354" s="19" t="str">
        <f t="shared" si="22"/>
        <v>Không</v>
      </c>
      <c r="O354" s="19" t="e">
        <f>VLOOKUP($A354,DSMYDTU!$A$2:$G$487,7,0)</f>
        <v>#N/A</v>
      </c>
      <c r="P354" s="20"/>
      <c r="Q354" s="53" t="e">
        <f t="shared" si="23"/>
        <v>#N/A</v>
      </c>
      <c r="R354" s="17" t="e">
        <f>VLOOKUP($B354,'TK MYDTU'!$B$8:$X$5049,18,0)</f>
        <v>#N/A</v>
      </c>
      <c r="T354" s="2"/>
      <c r="U354" s="19"/>
      <c r="V354" s="19"/>
    </row>
    <row r="355" spans="1:22" ht="13.8">
      <c r="A355" s="14">
        <v>349</v>
      </c>
      <c r="B355" s="15" t="e">
        <f>VLOOKUP($A355,DSMYDTU!$A$2:$E$487,2,0)</f>
        <v>#N/A</v>
      </c>
      <c r="C355" s="51" t="e">
        <f>VLOOKUP($A355,DSMYDTU!$A$2:$G$487,3,0)</f>
        <v>#N/A</v>
      </c>
      <c r="D355" s="52" t="e">
        <f>VLOOKUP($A355,DSMYDTU!$A$2:$G$487,4,0)</f>
        <v>#N/A</v>
      </c>
      <c r="E355" s="15" t="e">
        <f>VLOOKUP($A355,DSMYDTU!$A$2:$G$487,5,0)</f>
        <v>#N/A</v>
      </c>
      <c r="F355" s="16" t="e">
        <f>VLOOKUP($A355,DSMYDTU!$A$2:$G$487,6,0)</f>
        <v>#N/A</v>
      </c>
      <c r="G355" s="17" t="e">
        <f>VLOOKUP(B355,'TK MYDTU'!$B$8:$Q$8047,13,0)</f>
        <v>#N/A</v>
      </c>
      <c r="H355" s="17" t="e">
        <f>VLOOKUP(B355,'TK MYDTU'!$B$8:$Q$8047,14,0)</f>
        <v>#N/A</v>
      </c>
      <c r="I355" s="17" t="e">
        <f>VLOOKUP(B355,'TK MYDTU'!$B$8:$Q$8047,15,0)</f>
        <v>#N/A</v>
      </c>
      <c r="J355" s="17" t="e">
        <f>VLOOKUP(B355,'TK MYDTU'!$B$8:$Q$8047,16,0)</f>
        <v>#N/A</v>
      </c>
      <c r="K355" s="17" t="e">
        <f t="shared" si="20"/>
        <v>#N/A</v>
      </c>
      <c r="L355" s="17"/>
      <c r="M355" s="18">
        <f t="shared" si="21"/>
        <v>0</v>
      </c>
      <c r="N355" s="19" t="str">
        <f t="shared" si="22"/>
        <v>Không</v>
      </c>
      <c r="O355" s="19" t="e">
        <f>VLOOKUP($A355,DSMYDTU!$A$2:$G$487,7,0)</f>
        <v>#N/A</v>
      </c>
      <c r="P355" s="20"/>
      <c r="Q355" s="53" t="e">
        <f t="shared" si="23"/>
        <v>#N/A</v>
      </c>
      <c r="R355" s="17" t="e">
        <f>VLOOKUP($B355,'TK MYDTU'!$B$8:$X$5049,18,0)</f>
        <v>#N/A</v>
      </c>
      <c r="T355" s="2"/>
      <c r="U355" s="19"/>
      <c r="V355" s="19"/>
    </row>
    <row r="356" spans="1:22" ht="13.8">
      <c r="A356" s="14">
        <v>350</v>
      </c>
      <c r="B356" s="15" t="e">
        <f>VLOOKUP($A356,DSMYDTU!$A$2:$E$487,2,0)</f>
        <v>#N/A</v>
      </c>
      <c r="C356" s="51" t="e">
        <f>VLOOKUP($A356,DSMYDTU!$A$2:$G$487,3,0)</f>
        <v>#N/A</v>
      </c>
      <c r="D356" s="52" t="e">
        <f>VLOOKUP($A356,DSMYDTU!$A$2:$G$487,4,0)</f>
        <v>#N/A</v>
      </c>
      <c r="E356" s="15" t="e">
        <f>VLOOKUP($A356,DSMYDTU!$A$2:$G$487,5,0)</f>
        <v>#N/A</v>
      </c>
      <c r="F356" s="16" t="e">
        <f>VLOOKUP($A356,DSMYDTU!$A$2:$G$487,6,0)</f>
        <v>#N/A</v>
      </c>
      <c r="G356" s="17" t="e">
        <f>VLOOKUP(B356,'TK MYDTU'!$B$8:$Q$8047,13,0)</f>
        <v>#N/A</v>
      </c>
      <c r="H356" s="17" t="e">
        <f>VLOOKUP(B356,'TK MYDTU'!$B$8:$Q$8047,14,0)</f>
        <v>#N/A</v>
      </c>
      <c r="I356" s="17" t="e">
        <f>VLOOKUP(B356,'TK MYDTU'!$B$8:$Q$8047,15,0)</f>
        <v>#N/A</v>
      </c>
      <c r="J356" s="17" t="e">
        <f>VLOOKUP(B356,'TK MYDTU'!$B$8:$Q$8047,16,0)</f>
        <v>#N/A</v>
      </c>
      <c r="K356" s="17" t="e">
        <f t="shared" si="20"/>
        <v>#N/A</v>
      </c>
      <c r="L356" s="17"/>
      <c r="M356" s="18">
        <f t="shared" si="21"/>
        <v>0</v>
      </c>
      <c r="N356" s="19" t="str">
        <f t="shared" si="22"/>
        <v>Không</v>
      </c>
      <c r="O356" s="19" t="e">
        <f>VLOOKUP($A356,DSMYDTU!$A$2:$G$487,7,0)</f>
        <v>#N/A</v>
      </c>
      <c r="P356" s="20"/>
      <c r="Q356" s="53" t="e">
        <f t="shared" si="23"/>
        <v>#N/A</v>
      </c>
      <c r="R356" s="17" t="e">
        <f>VLOOKUP($B356,'TK MYDTU'!$B$8:$X$5049,18,0)</f>
        <v>#N/A</v>
      </c>
      <c r="T356" s="2"/>
      <c r="U356" s="19"/>
      <c r="V356" s="19"/>
    </row>
    <row r="357" spans="1:22" ht="13.8">
      <c r="A357" s="14">
        <v>351</v>
      </c>
      <c r="B357" s="15" t="e">
        <f>VLOOKUP($A357,DSMYDTU!$A$2:$E$487,2,0)</f>
        <v>#N/A</v>
      </c>
      <c r="C357" s="51" t="e">
        <f>VLOOKUP($A357,DSMYDTU!$A$2:$G$487,3,0)</f>
        <v>#N/A</v>
      </c>
      <c r="D357" s="52" t="e">
        <f>VLOOKUP($A357,DSMYDTU!$A$2:$G$487,4,0)</f>
        <v>#N/A</v>
      </c>
      <c r="E357" s="15" t="e">
        <f>VLOOKUP($A357,DSMYDTU!$A$2:$G$487,5,0)</f>
        <v>#N/A</v>
      </c>
      <c r="F357" s="16" t="e">
        <f>VLOOKUP($A357,DSMYDTU!$A$2:$G$487,6,0)</f>
        <v>#N/A</v>
      </c>
      <c r="G357" s="17" t="e">
        <f>VLOOKUP(B357,'TK MYDTU'!$B$8:$Q$8047,13,0)</f>
        <v>#N/A</v>
      </c>
      <c r="H357" s="17" t="e">
        <f>VLOOKUP(B357,'TK MYDTU'!$B$8:$Q$8047,14,0)</f>
        <v>#N/A</v>
      </c>
      <c r="I357" s="17" t="e">
        <f>VLOOKUP(B357,'TK MYDTU'!$B$8:$Q$8047,15,0)</f>
        <v>#N/A</v>
      </c>
      <c r="J357" s="17" t="e">
        <f>VLOOKUP(B357,'TK MYDTU'!$B$8:$Q$8047,16,0)</f>
        <v>#N/A</v>
      </c>
      <c r="K357" s="17" t="e">
        <f t="shared" si="20"/>
        <v>#N/A</v>
      </c>
      <c r="L357" s="17"/>
      <c r="M357" s="18">
        <f t="shared" si="21"/>
        <v>0</v>
      </c>
      <c r="N357" s="19" t="str">
        <f t="shared" si="22"/>
        <v>Không</v>
      </c>
      <c r="O357" s="19" t="e">
        <f>VLOOKUP($A357,DSMYDTU!$A$2:$G$487,7,0)</f>
        <v>#N/A</v>
      </c>
      <c r="P357" s="20"/>
      <c r="Q357" s="53" t="e">
        <f t="shared" si="23"/>
        <v>#N/A</v>
      </c>
      <c r="R357" s="17" t="e">
        <f>VLOOKUP($B357,'TK MYDTU'!$B$8:$X$5049,18,0)</f>
        <v>#N/A</v>
      </c>
      <c r="T357" s="2"/>
      <c r="U357" s="19"/>
      <c r="V357" s="19"/>
    </row>
    <row r="358" spans="1:22" ht="13.8">
      <c r="A358" s="14">
        <v>352</v>
      </c>
      <c r="B358" s="15" t="e">
        <f>VLOOKUP($A358,DSMYDTU!$A$2:$E$487,2,0)</f>
        <v>#N/A</v>
      </c>
      <c r="C358" s="51" t="e">
        <f>VLOOKUP($A358,DSMYDTU!$A$2:$G$487,3,0)</f>
        <v>#N/A</v>
      </c>
      <c r="D358" s="52" t="e">
        <f>VLOOKUP($A358,DSMYDTU!$A$2:$G$487,4,0)</f>
        <v>#N/A</v>
      </c>
      <c r="E358" s="15" t="e">
        <f>VLOOKUP($A358,DSMYDTU!$A$2:$G$487,5,0)</f>
        <v>#N/A</v>
      </c>
      <c r="F358" s="16" t="e">
        <f>VLOOKUP($A358,DSMYDTU!$A$2:$G$487,6,0)</f>
        <v>#N/A</v>
      </c>
      <c r="G358" s="17" t="e">
        <f>VLOOKUP(B358,'TK MYDTU'!$B$8:$Q$8047,13,0)</f>
        <v>#N/A</v>
      </c>
      <c r="H358" s="17" t="e">
        <f>VLOOKUP(B358,'TK MYDTU'!$B$8:$Q$8047,14,0)</f>
        <v>#N/A</v>
      </c>
      <c r="I358" s="17" t="e">
        <f>VLOOKUP(B358,'TK MYDTU'!$B$8:$Q$8047,15,0)</f>
        <v>#N/A</v>
      </c>
      <c r="J358" s="17" t="e">
        <f>VLOOKUP(B358,'TK MYDTU'!$B$8:$Q$8047,16,0)</f>
        <v>#N/A</v>
      </c>
      <c r="K358" s="17" t="e">
        <f t="shared" si="20"/>
        <v>#N/A</v>
      </c>
      <c r="L358" s="17"/>
      <c r="M358" s="18">
        <f t="shared" si="21"/>
        <v>0</v>
      </c>
      <c r="N358" s="19" t="str">
        <f t="shared" si="22"/>
        <v>Không</v>
      </c>
      <c r="O358" s="19" t="e">
        <f>VLOOKUP($A358,DSMYDTU!$A$2:$G$487,7,0)</f>
        <v>#N/A</v>
      </c>
      <c r="P358" s="20"/>
      <c r="Q358" s="53" t="e">
        <f t="shared" si="23"/>
        <v>#N/A</v>
      </c>
      <c r="R358" s="17" t="e">
        <f>VLOOKUP($B358,'TK MYDTU'!$B$8:$X$5049,18,0)</f>
        <v>#N/A</v>
      </c>
      <c r="T358" s="2"/>
      <c r="U358" s="19"/>
      <c r="V358" s="19"/>
    </row>
    <row r="359" spans="1:22" ht="13.8">
      <c r="A359" s="14">
        <v>353</v>
      </c>
      <c r="B359" s="15" t="e">
        <f>VLOOKUP($A359,DSMYDTU!$A$2:$E$487,2,0)</f>
        <v>#N/A</v>
      </c>
      <c r="C359" s="51" t="e">
        <f>VLOOKUP($A359,DSMYDTU!$A$2:$G$487,3,0)</f>
        <v>#N/A</v>
      </c>
      <c r="D359" s="52" t="e">
        <f>VLOOKUP($A359,DSMYDTU!$A$2:$G$487,4,0)</f>
        <v>#N/A</v>
      </c>
      <c r="E359" s="15" t="e">
        <f>VLOOKUP($A359,DSMYDTU!$A$2:$G$487,5,0)</f>
        <v>#N/A</v>
      </c>
      <c r="F359" s="16" t="e">
        <f>VLOOKUP($A359,DSMYDTU!$A$2:$G$487,6,0)</f>
        <v>#N/A</v>
      </c>
      <c r="G359" s="17" t="e">
        <f>VLOOKUP(B359,'TK MYDTU'!$B$8:$Q$8047,13,0)</f>
        <v>#N/A</v>
      </c>
      <c r="H359" s="17" t="e">
        <f>VLOOKUP(B359,'TK MYDTU'!$B$8:$Q$8047,14,0)</f>
        <v>#N/A</v>
      </c>
      <c r="I359" s="17" t="e">
        <f>VLOOKUP(B359,'TK MYDTU'!$B$8:$Q$8047,15,0)</f>
        <v>#N/A</v>
      </c>
      <c r="J359" s="17" t="e">
        <f>VLOOKUP(B359,'TK MYDTU'!$B$8:$Q$8047,16,0)</f>
        <v>#N/A</v>
      </c>
      <c r="K359" s="17" t="e">
        <f t="shared" si="20"/>
        <v>#N/A</v>
      </c>
      <c r="L359" s="17"/>
      <c r="M359" s="18">
        <f t="shared" si="21"/>
        <v>0</v>
      </c>
      <c r="N359" s="19" t="str">
        <f t="shared" si="22"/>
        <v>Không</v>
      </c>
      <c r="O359" s="19" t="e">
        <f>VLOOKUP($A359,DSMYDTU!$A$2:$G$487,7,0)</f>
        <v>#N/A</v>
      </c>
      <c r="P359" s="20"/>
      <c r="Q359" s="53" t="e">
        <f t="shared" si="23"/>
        <v>#N/A</v>
      </c>
      <c r="R359" s="17" t="e">
        <f>VLOOKUP($B359,'TK MYDTU'!$B$8:$X$5049,18,0)</f>
        <v>#N/A</v>
      </c>
      <c r="T359" s="2"/>
      <c r="U359" s="19"/>
      <c r="V359" s="19"/>
    </row>
    <row r="360" spans="1:22" ht="13.8">
      <c r="A360" s="14">
        <v>354</v>
      </c>
      <c r="B360" s="15" t="e">
        <f>VLOOKUP($A360,DSMYDTU!$A$2:$E$487,2,0)</f>
        <v>#N/A</v>
      </c>
      <c r="C360" s="51" t="e">
        <f>VLOOKUP($A360,DSMYDTU!$A$2:$G$487,3,0)</f>
        <v>#N/A</v>
      </c>
      <c r="D360" s="52" t="e">
        <f>VLOOKUP($A360,DSMYDTU!$A$2:$G$487,4,0)</f>
        <v>#N/A</v>
      </c>
      <c r="E360" s="15" t="e">
        <f>VLOOKUP($A360,DSMYDTU!$A$2:$G$487,5,0)</f>
        <v>#N/A</v>
      </c>
      <c r="F360" s="16" t="e">
        <f>VLOOKUP($A360,DSMYDTU!$A$2:$G$487,6,0)</f>
        <v>#N/A</v>
      </c>
      <c r="G360" s="17" t="e">
        <f>VLOOKUP(B360,'TK MYDTU'!$B$8:$Q$8047,13,0)</f>
        <v>#N/A</v>
      </c>
      <c r="H360" s="17" t="e">
        <f>VLOOKUP(B360,'TK MYDTU'!$B$8:$Q$8047,14,0)</f>
        <v>#N/A</v>
      </c>
      <c r="I360" s="17" t="e">
        <f>VLOOKUP(B360,'TK MYDTU'!$B$8:$Q$8047,15,0)</f>
        <v>#N/A</v>
      </c>
      <c r="J360" s="17" t="e">
        <f>VLOOKUP(B360,'TK MYDTU'!$B$8:$Q$8047,16,0)</f>
        <v>#N/A</v>
      </c>
      <c r="K360" s="17" t="e">
        <f t="shared" si="20"/>
        <v>#N/A</v>
      </c>
      <c r="L360" s="17"/>
      <c r="M360" s="18">
        <f t="shared" si="21"/>
        <v>0</v>
      </c>
      <c r="N360" s="19" t="str">
        <f t="shared" si="22"/>
        <v>Không</v>
      </c>
      <c r="O360" s="19" t="e">
        <f>VLOOKUP($A360,DSMYDTU!$A$2:$G$487,7,0)</f>
        <v>#N/A</v>
      </c>
      <c r="P360" s="20"/>
      <c r="Q360" s="53" t="e">
        <f t="shared" si="23"/>
        <v>#N/A</v>
      </c>
      <c r="R360" s="17" t="e">
        <f>VLOOKUP($B360,'TK MYDTU'!$B$8:$X$5049,18,0)</f>
        <v>#N/A</v>
      </c>
      <c r="T360" s="2"/>
      <c r="U360" s="19"/>
      <c r="V360" s="19"/>
    </row>
    <row r="361" spans="1:22" ht="13.8">
      <c r="A361" s="14">
        <v>355</v>
      </c>
      <c r="B361" s="15" t="e">
        <f>VLOOKUP($A361,DSMYDTU!$A$2:$E$487,2,0)</f>
        <v>#N/A</v>
      </c>
      <c r="C361" s="51" t="e">
        <f>VLOOKUP($A361,DSMYDTU!$A$2:$G$487,3,0)</f>
        <v>#N/A</v>
      </c>
      <c r="D361" s="52" t="e">
        <f>VLOOKUP($A361,DSMYDTU!$A$2:$G$487,4,0)</f>
        <v>#N/A</v>
      </c>
      <c r="E361" s="15" t="e">
        <f>VLOOKUP($A361,DSMYDTU!$A$2:$G$487,5,0)</f>
        <v>#N/A</v>
      </c>
      <c r="F361" s="16" t="e">
        <f>VLOOKUP($A361,DSMYDTU!$A$2:$G$487,6,0)</f>
        <v>#N/A</v>
      </c>
      <c r="G361" s="17" t="e">
        <f>VLOOKUP(B361,'TK MYDTU'!$B$8:$Q$8047,13,0)</f>
        <v>#N/A</v>
      </c>
      <c r="H361" s="17" t="e">
        <f>VLOOKUP(B361,'TK MYDTU'!$B$8:$Q$8047,14,0)</f>
        <v>#N/A</v>
      </c>
      <c r="I361" s="17" t="e">
        <f>VLOOKUP(B361,'TK MYDTU'!$B$8:$Q$8047,15,0)</f>
        <v>#N/A</v>
      </c>
      <c r="J361" s="17" t="e">
        <f>VLOOKUP(B361,'TK MYDTU'!$B$8:$Q$8047,16,0)</f>
        <v>#N/A</v>
      </c>
      <c r="K361" s="17" t="e">
        <f t="shared" si="20"/>
        <v>#N/A</v>
      </c>
      <c r="L361" s="17"/>
      <c r="M361" s="18">
        <f t="shared" si="21"/>
        <v>0</v>
      </c>
      <c r="N361" s="19" t="str">
        <f t="shared" si="22"/>
        <v>Không</v>
      </c>
      <c r="O361" s="19" t="e">
        <f>VLOOKUP($A361,DSMYDTU!$A$2:$G$487,7,0)</f>
        <v>#N/A</v>
      </c>
      <c r="P361" s="20"/>
      <c r="Q361" s="53" t="e">
        <f t="shared" si="23"/>
        <v>#N/A</v>
      </c>
      <c r="R361" s="17" t="e">
        <f>VLOOKUP($B361,'TK MYDTU'!$B$8:$X$5049,18,0)</f>
        <v>#N/A</v>
      </c>
      <c r="T361" s="2"/>
      <c r="U361" s="19"/>
      <c r="V361" s="19"/>
    </row>
    <row r="362" spans="1:22" ht="13.8">
      <c r="A362" s="14">
        <v>356</v>
      </c>
      <c r="B362" s="15" t="e">
        <f>VLOOKUP($A362,DSMYDTU!$A$2:$E$487,2,0)</f>
        <v>#N/A</v>
      </c>
      <c r="C362" s="51" t="e">
        <f>VLOOKUP($A362,DSMYDTU!$A$2:$G$487,3,0)</f>
        <v>#N/A</v>
      </c>
      <c r="D362" s="52" t="e">
        <f>VLOOKUP($A362,DSMYDTU!$A$2:$G$487,4,0)</f>
        <v>#N/A</v>
      </c>
      <c r="E362" s="15" t="e">
        <f>VLOOKUP($A362,DSMYDTU!$A$2:$G$487,5,0)</f>
        <v>#N/A</v>
      </c>
      <c r="F362" s="16" t="e">
        <f>VLOOKUP($A362,DSMYDTU!$A$2:$G$487,6,0)</f>
        <v>#N/A</v>
      </c>
      <c r="G362" s="17" t="e">
        <f>VLOOKUP(B362,'TK MYDTU'!$B$8:$Q$8047,13,0)</f>
        <v>#N/A</v>
      </c>
      <c r="H362" s="17" t="e">
        <f>VLOOKUP(B362,'TK MYDTU'!$B$8:$Q$8047,14,0)</f>
        <v>#N/A</v>
      </c>
      <c r="I362" s="17" t="e">
        <f>VLOOKUP(B362,'TK MYDTU'!$B$8:$Q$8047,15,0)</f>
        <v>#N/A</v>
      </c>
      <c r="J362" s="17" t="e">
        <f>VLOOKUP(B362,'TK MYDTU'!$B$8:$Q$8047,16,0)</f>
        <v>#N/A</v>
      </c>
      <c r="K362" s="17" t="e">
        <f t="shared" si="20"/>
        <v>#N/A</v>
      </c>
      <c r="L362" s="17"/>
      <c r="M362" s="18">
        <f t="shared" si="21"/>
        <v>0</v>
      </c>
      <c r="N362" s="19" t="str">
        <f t="shared" si="22"/>
        <v>Không</v>
      </c>
      <c r="O362" s="19" t="e">
        <f>VLOOKUP($A362,DSMYDTU!$A$2:$G$487,7,0)</f>
        <v>#N/A</v>
      </c>
      <c r="P362" s="20"/>
      <c r="Q362" s="53" t="e">
        <f t="shared" si="23"/>
        <v>#N/A</v>
      </c>
      <c r="R362" s="17" t="e">
        <f>VLOOKUP($B362,'TK MYDTU'!$B$8:$X$5049,18,0)</f>
        <v>#N/A</v>
      </c>
      <c r="T362" s="2"/>
      <c r="U362" s="19"/>
      <c r="V362" s="19"/>
    </row>
    <row r="363" spans="1:22" ht="13.8">
      <c r="A363" s="14">
        <v>357</v>
      </c>
      <c r="B363" s="15" t="e">
        <f>VLOOKUP($A363,DSMYDTU!$A$2:$E$487,2,0)</f>
        <v>#N/A</v>
      </c>
      <c r="C363" s="51" t="e">
        <f>VLOOKUP($A363,DSMYDTU!$A$2:$G$487,3,0)</f>
        <v>#N/A</v>
      </c>
      <c r="D363" s="52" t="e">
        <f>VLOOKUP($A363,DSMYDTU!$A$2:$G$487,4,0)</f>
        <v>#N/A</v>
      </c>
      <c r="E363" s="15" t="e">
        <f>VLOOKUP($A363,DSMYDTU!$A$2:$G$487,5,0)</f>
        <v>#N/A</v>
      </c>
      <c r="F363" s="16" t="e">
        <f>VLOOKUP($A363,DSMYDTU!$A$2:$G$487,6,0)</f>
        <v>#N/A</v>
      </c>
      <c r="G363" s="17" t="e">
        <f>VLOOKUP(B363,'TK MYDTU'!$B$8:$Q$8047,13,0)</f>
        <v>#N/A</v>
      </c>
      <c r="H363" s="17" t="e">
        <f>VLOOKUP(B363,'TK MYDTU'!$B$8:$Q$8047,14,0)</f>
        <v>#N/A</v>
      </c>
      <c r="I363" s="17" t="e">
        <f>VLOOKUP(B363,'TK MYDTU'!$B$8:$Q$8047,15,0)</f>
        <v>#N/A</v>
      </c>
      <c r="J363" s="17" t="e">
        <f>VLOOKUP(B363,'TK MYDTU'!$B$8:$Q$8047,16,0)</f>
        <v>#N/A</v>
      </c>
      <c r="K363" s="17" t="e">
        <f t="shared" si="20"/>
        <v>#N/A</v>
      </c>
      <c r="L363" s="17"/>
      <c r="M363" s="18">
        <f t="shared" si="21"/>
        <v>0</v>
      </c>
      <c r="N363" s="19" t="str">
        <f t="shared" si="22"/>
        <v>Không</v>
      </c>
      <c r="O363" s="19" t="e">
        <f>VLOOKUP($A363,DSMYDTU!$A$2:$G$487,7,0)</f>
        <v>#N/A</v>
      </c>
      <c r="P363" s="20"/>
      <c r="Q363" s="53" t="e">
        <f t="shared" si="23"/>
        <v>#N/A</v>
      </c>
      <c r="R363" s="17" t="e">
        <f>VLOOKUP($B363,'TK MYDTU'!$B$8:$X$5049,18,0)</f>
        <v>#N/A</v>
      </c>
      <c r="T363" s="2"/>
      <c r="U363" s="19"/>
      <c r="V363" s="19"/>
    </row>
    <row r="364" spans="1:22" ht="13.8">
      <c r="A364" s="14">
        <v>358</v>
      </c>
      <c r="B364" s="15" t="e">
        <f>VLOOKUP($A364,DSMYDTU!$A$2:$E$487,2,0)</f>
        <v>#N/A</v>
      </c>
      <c r="C364" s="51" t="e">
        <f>VLOOKUP($A364,DSMYDTU!$A$2:$G$487,3,0)</f>
        <v>#N/A</v>
      </c>
      <c r="D364" s="52" t="e">
        <f>VLOOKUP($A364,DSMYDTU!$A$2:$G$487,4,0)</f>
        <v>#N/A</v>
      </c>
      <c r="E364" s="15" t="e">
        <f>VLOOKUP($A364,DSMYDTU!$A$2:$G$487,5,0)</f>
        <v>#N/A</v>
      </c>
      <c r="F364" s="16" t="e">
        <f>VLOOKUP($A364,DSMYDTU!$A$2:$G$487,6,0)</f>
        <v>#N/A</v>
      </c>
      <c r="G364" s="17" t="e">
        <f>VLOOKUP(B364,'TK MYDTU'!$B$8:$Q$8047,13,0)</f>
        <v>#N/A</v>
      </c>
      <c r="H364" s="17" t="e">
        <f>VLOOKUP(B364,'TK MYDTU'!$B$8:$Q$8047,14,0)</f>
        <v>#N/A</v>
      </c>
      <c r="I364" s="17" t="e">
        <f>VLOOKUP(B364,'TK MYDTU'!$B$8:$Q$8047,15,0)</f>
        <v>#N/A</v>
      </c>
      <c r="J364" s="17" t="e">
        <f>VLOOKUP(B364,'TK MYDTU'!$B$8:$Q$8047,16,0)</f>
        <v>#N/A</v>
      </c>
      <c r="K364" s="17" t="e">
        <f t="shared" si="20"/>
        <v>#N/A</v>
      </c>
      <c r="L364" s="17"/>
      <c r="M364" s="18">
        <f t="shared" si="21"/>
        <v>0</v>
      </c>
      <c r="N364" s="19" t="str">
        <f t="shared" si="22"/>
        <v>Không</v>
      </c>
      <c r="O364" s="19" t="e">
        <f>VLOOKUP($A364,DSMYDTU!$A$2:$G$487,7,0)</f>
        <v>#N/A</v>
      </c>
      <c r="P364" s="20"/>
      <c r="Q364" s="53" t="e">
        <f t="shared" si="23"/>
        <v>#N/A</v>
      </c>
      <c r="R364" s="17" t="e">
        <f>VLOOKUP($B364,'TK MYDTU'!$B$8:$X$5049,18,0)</f>
        <v>#N/A</v>
      </c>
      <c r="T364" s="2"/>
      <c r="U364" s="19"/>
      <c r="V364" s="19"/>
    </row>
    <row r="365" spans="1:22" ht="13.8">
      <c r="A365" s="14">
        <v>359</v>
      </c>
      <c r="B365" s="15" t="e">
        <f>VLOOKUP($A365,DSMYDTU!$A$2:$E$487,2,0)</f>
        <v>#N/A</v>
      </c>
      <c r="C365" s="51" t="e">
        <f>VLOOKUP($A365,DSMYDTU!$A$2:$G$487,3,0)</f>
        <v>#N/A</v>
      </c>
      <c r="D365" s="52" t="e">
        <f>VLOOKUP($A365,DSMYDTU!$A$2:$G$487,4,0)</f>
        <v>#N/A</v>
      </c>
      <c r="E365" s="15" t="e">
        <f>VLOOKUP($A365,DSMYDTU!$A$2:$G$487,5,0)</f>
        <v>#N/A</v>
      </c>
      <c r="F365" s="16" t="e">
        <f>VLOOKUP($A365,DSMYDTU!$A$2:$G$487,6,0)</f>
        <v>#N/A</v>
      </c>
      <c r="G365" s="17" t="e">
        <f>VLOOKUP(B365,'TK MYDTU'!$B$8:$Q$8047,13,0)</f>
        <v>#N/A</v>
      </c>
      <c r="H365" s="17" t="e">
        <f>VLOOKUP(B365,'TK MYDTU'!$B$8:$Q$8047,14,0)</f>
        <v>#N/A</v>
      </c>
      <c r="I365" s="17" t="e">
        <f>VLOOKUP(B365,'TK MYDTU'!$B$8:$Q$8047,15,0)</f>
        <v>#N/A</v>
      </c>
      <c r="J365" s="17" t="e">
        <f>VLOOKUP(B365,'TK MYDTU'!$B$8:$Q$8047,16,0)</f>
        <v>#N/A</v>
      </c>
      <c r="K365" s="17" t="e">
        <f t="shared" si="20"/>
        <v>#N/A</v>
      </c>
      <c r="L365" s="17"/>
      <c r="M365" s="18">
        <f t="shared" si="21"/>
        <v>0</v>
      </c>
      <c r="N365" s="19" t="str">
        <f t="shared" si="22"/>
        <v>Không</v>
      </c>
      <c r="O365" s="19" t="e">
        <f>VLOOKUP($A365,DSMYDTU!$A$2:$G$487,7,0)</f>
        <v>#N/A</v>
      </c>
      <c r="P365" s="20"/>
      <c r="Q365" s="53" t="e">
        <f t="shared" si="23"/>
        <v>#N/A</v>
      </c>
      <c r="R365" s="17" t="e">
        <f>VLOOKUP($B365,'TK MYDTU'!$B$8:$X$5049,18,0)</f>
        <v>#N/A</v>
      </c>
      <c r="T365" s="2"/>
      <c r="U365" s="19"/>
      <c r="V365" s="19"/>
    </row>
    <row r="366" spans="1:22" ht="13.8">
      <c r="A366" s="14">
        <v>360</v>
      </c>
      <c r="B366" s="15" t="e">
        <f>VLOOKUP($A366,DSMYDTU!$A$2:$E$487,2,0)</f>
        <v>#N/A</v>
      </c>
      <c r="C366" s="51" t="e">
        <f>VLOOKUP($A366,DSMYDTU!$A$2:$G$487,3,0)</f>
        <v>#N/A</v>
      </c>
      <c r="D366" s="52" t="e">
        <f>VLOOKUP($A366,DSMYDTU!$A$2:$G$487,4,0)</f>
        <v>#N/A</v>
      </c>
      <c r="E366" s="15" t="e">
        <f>VLOOKUP($A366,DSMYDTU!$A$2:$G$487,5,0)</f>
        <v>#N/A</v>
      </c>
      <c r="F366" s="16" t="e">
        <f>VLOOKUP($A366,DSMYDTU!$A$2:$G$487,6,0)</f>
        <v>#N/A</v>
      </c>
      <c r="G366" s="17" t="e">
        <f>VLOOKUP(B366,'TK MYDTU'!$B$8:$Q$8047,13,0)</f>
        <v>#N/A</v>
      </c>
      <c r="H366" s="17" t="e">
        <f>VLOOKUP(B366,'TK MYDTU'!$B$8:$Q$8047,14,0)</f>
        <v>#N/A</v>
      </c>
      <c r="I366" s="17" t="e">
        <f>VLOOKUP(B366,'TK MYDTU'!$B$8:$Q$8047,15,0)</f>
        <v>#N/A</v>
      </c>
      <c r="J366" s="17" t="e">
        <f>VLOOKUP(B366,'TK MYDTU'!$B$8:$Q$8047,16,0)</f>
        <v>#N/A</v>
      </c>
      <c r="K366" s="17" t="e">
        <f t="shared" si="20"/>
        <v>#N/A</v>
      </c>
      <c r="L366" s="17"/>
      <c r="M366" s="18">
        <f t="shared" si="21"/>
        <v>0</v>
      </c>
      <c r="N366" s="19" t="str">
        <f t="shared" si="22"/>
        <v>Không</v>
      </c>
      <c r="O366" s="19" t="e">
        <f>VLOOKUP($A366,DSMYDTU!$A$2:$G$487,7,0)</f>
        <v>#N/A</v>
      </c>
      <c r="P366" s="20"/>
      <c r="Q366" s="53" t="e">
        <f t="shared" si="23"/>
        <v>#N/A</v>
      </c>
      <c r="R366" s="17" t="e">
        <f>VLOOKUP($B366,'TK MYDTU'!$B$8:$X$5049,18,0)</f>
        <v>#N/A</v>
      </c>
      <c r="T366" s="2"/>
      <c r="U366" s="19"/>
      <c r="V366" s="19"/>
    </row>
    <row r="367" spans="1:22" ht="13.8">
      <c r="A367" s="14">
        <v>361</v>
      </c>
      <c r="B367" s="15" t="e">
        <f>VLOOKUP($A367,DSMYDTU!$A$2:$E$487,2,0)</f>
        <v>#N/A</v>
      </c>
      <c r="C367" s="51" t="e">
        <f>VLOOKUP($A367,DSMYDTU!$A$2:$G$487,3,0)</f>
        <v>#N/A</v>
      </c>
      <c r="D367" s="52" t="e">
        <f>VLOOKUP($A367,DSMYDTU!$A$2:$G$487,4,0)</f>
        <v>#N/A</v>
      </c>
      <c r="E367" s="15" t="e">
        <f>VLOOKUP($A367,DSMYDTU!$A$2:$G$487,5,0)</f>
        <v>#N/A</v>
      </c>
      <c r="F367" s="16" t="e">
        <f>VLOOKUP($A367,DSMYDTU!$A$2:$G$487,6,0)</f>
        <v>#N/A</v>
      </c>
      <c r="G367" s="17" t="e">
        <f>VLOOKUP(B367,'TK MYDTU'!$B$8:$Q$8047,13,0)</f>
        <v>#N/A</v>
      </c>
      <c r="H367" s="17" t="e">
        <f>VLOOKUP(B367,'TK MYDTU'!$B$8:$Q$8047,14,0)</f>
        <v>#N/A</v>
      </c>
      <c r="I367" s="17" t="e">
        <f>VLOOKUP(B367,'TK MYDTU'!$B$8:$Q$8047,15,0)</f>
        <v>#N/A</v>
      </c>
      <c r="J367" s="17" t="e">
        <f>VLOOKUP(B367,'TK MYDTU'!$B$8:$Q$8047,16,0)</f>
        <v>#N/A</v>
      </c>
      <c r="K367" s="17" t="e">
        <f t="shared" si="20"/>
        <v>#N/A</v>
      </c>
      <c r="L367" s="17"/>
      <c r="M367" s="18">
        <f t="shared" si="21"/>
        <v>0</v>
      </c>
      <c r="N367" s="19" t="str">
        <f t="shared" si="22"/>
        <v>Không</v>
      </c>
      <c r="O367" s="19" t="e">
        <f>VLOOKUP($A367,DSMYDTU!$A$2:$G$487,7,0)</f>
        <v>#N/A</v>
      </c>
      <c r="P367" s="20"/>
      <c r="Q367" s="53" t="e">
        <f t="shared" si="23"/>
        <v>#N/A</v>
      </c>
      <c r="R367" s="17" t="e">
        <f>VLOOKUP($B367,'TK MYDTU'!$B$8:$X$5049,18,0)</f>
        <v>#N/A</v>
      </c>
      <c r="T367" s="2"/>
      <c r="U367" s="19"/>
      <c r="V367" s="19"/>
    </row>
    <row r="368" spans="1:22" ht="13.8">
      <c r="A368" s="14">
        <v>362</v>
      </c>
      <c r="B368" s="15" t="e">
        <f>VLOOKUP($A368,DSMYDTU!$A$2:$E$487,2,0)</f>
        <v>#N/A</v>
      </c>
      <c r="C368" s="51" t="e">
        <f>VLOOKUP($A368,DSMYDTU!$A$2:$G$487,3,0)</f>
        <v>#N/A</v>
      </c>
      <c r="D368" s="52" t="e">
        <f>VLOOKUP($A368,DSMYDTU!$A$2:$G$487,4,0)</f>
        <v>#N/A</v>
      </c>
      <c r="E368" s="15" t="e">
        <f>VLOOKUP($A368,DSMYDTU!$A$2:$G$487,5,0)</f>
        <v>#N/A</v>
      </c>
      <c r="F368" s="16" t="e">
        <f>VLOOKUP($A368,DSMYDTU!$A$2:$G$487,6,0)</f>
        <v>#N/A</v>
      </c>
      <c r="G368" s="17" t="e">
        <f>VLOOKUP(B368,'TK MYDTU'!$B$8:$Q$8047,13,0)</f>
        <v>#N/A</v>
      </c>
      <c r="H368" s="17" t="e">
        <f>VLOOKUP(B368,'TK MYDTU'!$B$8:$Q$8047,14,0)</f>
        <v>#N/A</v>
      </c>
      <c r="I368" s="17" t="e">
        <f>VLOOKUP(B368,'TK MYDTU'!$B$8:$Q$8047,15,0)</f>
        <v>#N/A</v>
      </c>
      <c r="J368" s="17" t="e">
        <f>VLOOKUP(B368,'TK MYDTU'!$B$8:$Q$8047,16,0)</f>
        <v>#N/A</v>
      </c>
      <c r="K368" s="17" t="e">
        <f t="shared" si="20"/>
        <v>#N/A</v>
      </c>
      <c r="L368" s="17"/>
      <c r="M368" s="18">
        <f t="shared" si="21"/>
        <v>0</v>
      </c>
      <c r="N368" s="19" t="str">
        <f t="shared" si="22"/>
        <v>Không</v>
      </c>
      <c r="O368" s="19" t="e">
        <f>VLOOKUP($A368,DSMYDTU!$A$2:$G$487,7,0)</f>
        <v>#N/A</v>
      </c>
      <c r="P368" s="20"/>
      <c r="Q368" s="53" t="e">
        <f t="shared" si="23"/>
        <v>#N/A</v>
      </c>
      <c r="R368" s="17" t="e">
        <f>VLOOKUP($B368,'TK MYDTU'!$B$8:$X$5049,18,0)</f>
        <v>#N/A</v>
      </c>
      <c r="T368" s="2"/>
      <c r="U368" s="19"/>
      <c r="V368" s="19"/>
    </row>
    <row r="369" spans="1:22" ht="13.8">
      <c r="A369" s="14">
        <v>363</v>
      </c>
      <c r="B369" s="15" t="e">
        <f>VLOOKUP($A369,DSMYDTU!$A$2:$E$487,2,0)</f>
        <v>#N/A</v>
      </c>
      <c r="C369" s="51" t="e">
        <f>VLOOKUP($A369,DSMYDTU!$A$2:$G$487,3,0)</f>
        <v>#N/A</v>
      </c>
      <c r="D369" s="52" t="e">
        <f>VLOOKUP($A369,DSMYDTU!$A$2:$G$487,4,0)</f>
        <v>#N/A</v>
      </c>
      <c r="E369" s="15" t="e">
        <f>VLOOKUP($A369,DSMYDTU!$A$2:$G$487,5,0)</f>
        <v>#N/A</v>
      </c>
      <c r="F369" s="16" t="e">
        <f>VLOOKUP($A369,DSMYDTU!$A$2:$G$487,6,0)</f>
        <v>#N/A</v>
      </c>
      <c r="G369" s="17" t="e">
        <f>VLOOKUP(B369,'TK MYDTU'!$B$8:$Q$8047,13,0)</f>
        <v>#N/A</v>
      </c>
      <c r="H369" s="17" t="e">
        <f>VLOOKUP(B369,'TK MYDTU'!$B$8:$Q$8047,14,0)</f>
        <v>#N/A</v>
      </c>
      <c r="I369" s="17" t="e">
        <f>VLOOKUP(B369,'TK MYDTU'!$B$8:$Q$8047,15,0)</f>
        <v>#N/A</v>
      </c>
      <c r="J369" s="17" t="e">
        <f>VLOOKUP(B369,'TK MYDTU'!$B$8:$Q$8047,16,0)</f>
        <v>#N/A</v>
      </c>
      <c r="K369" s="17" t="e">
        <f t="shared" si="20"/>
        <v>#N/A</v>
      </c>
      <c r="L369" s="17"/>
      <c r="M369" s="18">
        <f t="shared" si="21"/>
        <v>0</v>
      </c>
      <c r="N369" s="19" t="str">
        <f t="shared" si="22"/>
        <v>Không</v>
      </c>
      <c r="O369" s="19" t="e">
        <f>VLOOKUP($A369,DSMYDTU!$A$2:$G$487,7,0)</f>
        <v>#N/A</v>
      </c>
      <c r="P369" s="20"/>
      <c r="Q369" s="53" t="e">
        <f t="shared" si="23"/>
        <v>#N/A</v>
      </c>
      <c r="R369" s="17" t="e">
        <f>VLOOKUP($B369,'TK MYDTU'!$B$8:$X$5049,18,0)</f>
        <v>#N/A</v>
      </c>
      <c r="T369" s="2"/>
      <c r="U369" s="19"/>
      <c r="V369" s="19"/>
    </row>
    <row r="370" spans="1:22" ht="13.8">
      <c r="A370" s="14">
        <v>364</v>
      </c>
      <c r="B370" s="15" t="e">
        <f>VLOOKUP($A370,DSMYDTU!$A$2:$E$487,2,0)</f>
        <v>#N/A</v>
      </c>
      <c r="C370" s="51" t="e">
        <f>VLOOKUP($A370,DSMYDTU!$A$2:$G$487,3,0)</f>
        <v>#N/A</v>
      </c>
      <c r="D370" s="52" t="e">
        <f>VLOOKUP($A370,DSMYDTU!$A$2:$G$487,4,0)</f>
        <v>#N/A</v>
      </c>
      <c r="E370" s="15" t="e">
        <f>VLOOKUP($A370,DSMYDTU!$A$2:$G$487,5,0)</f>
        <v>#N/A</v>
      </c>
      <c r="F370" s="16" t="e">
        <f>VLOOKUP($A370,DSMYDTU!$A$2:$G$487,6,0)</f>
        <v>#N/A</v>
      </c>
      <c r="G370" s="17" t="e">
        <f>VLOOKUP(B370,'TK MYDTU'!$B$8:$Q$8047,13,0)</f>
        <v>#N/A</v>
      </c>
      <c r="H370" s="17" t="e">
        <f>VLOOKUP(B370,'TK MYDTU'!$B$8:$Q$8047,14,0)</f>
        <v>#N/A</v>
      </c>
      <c r="I370" s="17" t="e">
        <f>VLOOKUP(B370,'TK MYDTU'!$B$8:$Q$8047,15,0)</f>
        <v>#N/A</v>
      </c>
      <c r="J370" s="17" t="e">
        <f>VLOOKUP(B370,'TK MYDTU'!$B$8:$Q$8047,16,0)</f>
        <v>#N/A</v>
      </c>
      <c r="K370" s="17" t="e">
        <f t="shared" si="20"/>
        <v>#N/A</v>
      </c>
      <c r="L370" s="17"/>
      <c r="M370" s="18">
        <f t="shared" si="21"/>
        <v>0</v>
      </c>
      <c r="N370" s="19" t="str">
        <f t="shared" si="22"/>
        <v>Không</v>
      </c>
      <c r="O370" s="19" t="e">
        <f>VLOOKUP($A370,DSMYDTU!$A$2:$G$487,7,0)</f>
        <v>#N/A</v>
      </c>
      <c r="P370" s="20"/>
      <c r="Q370" s="53" t="e">
        <f t="shared" si="23"/>
        <v>#N/A</v>
      </c>
      <c r="R370" s="17" t="e">
        <f>VLOOKUP($B370,'TK MYDTU'!$B$8:$X$5049,18,0)</f>
        <v>#N/A</v>
      </c>
      <c r="T370" s="2"/>
      <c r="U370" s="19"/>
      <c r="V370" s="19"/>
    </row>
    <row r="371" spans="1:22" ht="13.8">
      <c r="A371" s="14">
        <v>365</v>
      </c>
      <c r="B371" s="15" t="e">
        <f>VLOOKUP($A371,DSMYDTU!$A$2:$E$487,2,0)</f>
        <v>#N/A</v>
      </c>
      <c r="C371" s="51" t="e">
        <f>VLOOKUP($A371,DSMYDTU!$A$2:$G$487,3,0)</f>
        <v>#N/A</v>
      </c>
      <c r="D371" s="52" t="e">
        <f>VLOOKUP($A371,DSMYDTU!$A$2:$G$487,4,0)</f>
        <v>#N/A</v>
      </c>
      <c r="E371" s="15" t="e">
        <f>VLOOKUP($A371,DSMYDTU!$A$2:$G$487,5,0)</f>
        <v>#N/A</v>
      </c>
      <c r="F371" s="16" t="e">
        <f>VLOOKUP($A371,DSMYDTU!$A$2:$G$487,6,0)</f>
        <v>#N/A</v>
      </c>
      <c r="G371" s="17" t="e">
        <f>VLOOKUP(B371,'TK MYDTU'!$B$8:$Q$8047,13,0)</f>
        <v>#N/A</v>
      </c>
      <c r="H371" s="17" t="e">
        <f>VLOOKUP(B371,'TK MYDTU'!$B$8:$Q$8047,14,0)</f>
        <v>#N/A</v>
      </c>
      <c r="I371" s="17" t="e">
        <f>VLOOKUP(B371,'TK MYDTU'!$B$8:$Q$8047,15,0)</f>
        <v>#N/A</v>
      </c>
      <c r="J371" s="17" t="e">
        <f>VLOOKUP(B371,'TK MYDTU'!$B$8:$Q$8047,16,0)</f>
        <v>#N/A</v>
      </c>
      <c r="K371" s="17" t="e">
        <f t="shared" si="20"/>
        <v>#N/A</v>
      </c>
      <c r="L371" s="17"/>
      <c r="M371" s="18">
        <f t="shared" si="21"/>
        <v>0</v>
      </c>
      <c r="N371" s="19" t="str">
        <f t="shared" si="22"/>
        <v>Không</v>
      </c>
      <c r="O371" s="19" t="e">
        <f>VLOOKUP($A371,DSMYDTU!$A$2:$G$487,7,0)</f>
        <v>#N/A</v>
      </c>
      <c r="P371" s="20"/>
      <c r="Q371" s="53" t="e">
        <f t="shared" si="23"/>
        <v>#N/A</v>
      </c>
      <c r="R371" s="17" t="e">
        <f>VLOOKUP($B371,'TK MYDTU'!$B$8:$X$5049,18,0)</f>
        <v>#N/A</v>
      </c>
      <c r="T371" s="2"/>
      <c r="U371" s="19"/>
      <c r="V371" s="19"/>
    </row>
    <row r="372" spans="1:22" ht="13.8">
      <c r="A372" s="14">
        <v>366</v>
      </c>
      <c r="B372" s="15" t="e">
        <f>VLOOKUP($A372,DSMYDTU!$A$2:$E$487,2,0)</f>
        <v>#N/A</v>
      </c>
      <c r="C372" s="51" t="e">
        <f>VLOOKUP($A372,DSMYDTU!$A$2:$G$487,3,0)</f>
        <v>#N/A</v>
      </c>
      <c r="D372" s="52" t="e">
        <f>VLOOKUP($A372,DSMYDTU!$A$2:$G$487,4,0)</f>
        <v>#N/A</v>
      </c>
      <c r="E372" s="15" t="e">
        <f>VLOOKUP($A372,DSMYDTU!$A$2:$G$487,5,0)</f>
        <v>#N/A</v>
      </c>
      <c r="F372" s="16" t="e">
        <f>VLOOKUP($A372,DSMYDTU!$A$2:$G$487,6,0)</f>
        <v>#N/A</v>
      </c>
      <c r="G372" s="17" t="e">
        <f>VLOOKUP(B372,'TK MYDTU'!$B$8:$Q$8047,13,0)</f>
        <v>#N/A</v>
      </c>
      <c r="H372" s="17" t="e">
        <f>VLOOKUP(B372,'TK MYDTU'!$B$8:$Q$8047,14,0)</f>
        <v>#N/A</v>
      </c>
      <c r="I372" s="17" t="e">
        <f>VLOOKUP(B372,'TK MYDTU'!$B$8:$Q$8047,15,0)</f>
        <v>#N/A</v>
      </c>
      <c r="J372" s="17" t="e">
        <f>VLOOKUP(B372,'TK MYDTU'!$B$8:$Q$8047,16,0)</f>
        <v>#N/A</v>
      </c>
      <c r="K372" s="17" t="e">
        <f t="shared" si="20"/>
        <v>#N/A</v>
      </c>
      <c r="L372" s="17"/>
      <c r="M372" s="18">
        <f t="shared" si="21"/>
        <v>0</v>
      </c>
      <c r="N372" s="19" t="str">
        <f t="shared" si="22"/>
        <v>Không</v>
      </c>
      <c r="O372" s="19" t="e">
        <f>VLOOKUP($A372,DSMYDTU!$A$2:$G$487,7,0)</f>
        <v>#N/A</v>
      </c>
      <c r="P372" s="20"/>
      <c r="Q372" s="53" t="e">
        <f t="shared" si="23"/>
        <v>#N/A</v>
      </c>
      <c r="R372" s="17" t="e">
        <f>VLOOKUP($B372,'TK MYDTU'!$B$8:$X$5049,18,0)</f>
        <v>#N/A</v>
      </c>
      <c r="T372" s="2"/>
      <c r="U372" s="19"/>
      <c r="V372" s="19"/>
    </row>
    <row r="373" spans="1:22" ht="13.8">
      <c r="A373" s="14">
        <v>367</v>
      </c>
      <c r="B373" s="15" t="e">
        <f>VLOOKUP($A373,DSMYDTU!$A$2:$E$487,2,0)</f>
        <v>#N/A</v>
      </c>
      <c r="C373" s="51" t="e">
        <f>VLOOKUP($A373,DSMYDTU!$A$2:$G$487,3,0)</f>
        <v>#N/A</v>
      </c>
      <c r="D373" s="52" t="e">
        <f>VLOOKUP($A373,DSMYDTU!$A$2:$G$487,4,0)</f>
        <v>#N/A</v>
      </c>
      <c r="E373" s="15" t="e">
        <f>VLOOKUP($A373,DSMYDTU!$A$2:$G$487,5,0)</f>
        <v>#N/A</v>
      </c>
      <c r="F373" s="16" t="e">
        <f>VLOOKUP($A373,DSMYDTU!$A$2:$G$487,6,0)</f>
        <v>#N/A</v>
      </c>
      <c r="G373" s="17" t="e">
        <f>VLOOKUP(B373,'TK MYDTU'!$B$8:$Q$8047,13,0)</f>
        <v>#N/A</v>
      </c>
      <c r="H373" s="17" t="e">
        <f>VLOOKUP(B373,'TK MYDTU'!$B$8:$Q$8047,14,0)</f>
        <v>#N/A</v>
      </c>
      <c r="I373" s="17" t="e">
        <f>VLOOKUP(B373,'TK MYDTU'!$B$8:$Q$8047,15,0)</f>
        <v>#N/A</v>
      </c>
      <c r="J373" s="17" t="e">
        <f>VLOOKUP(B373,'TK MYDTU'!$B$8:$Q$8047,16,0)</f>
        <v>#N/A</v>
      </c>
      <c r="K373" s="17" t="e">
        <f t="shared" si="20"/>
        <v>#N/A</v>
      </c>
      <c r="L373" s="17"/>
      <c r="M373" s="18">
        <f t="shared" si="21"/>
        <v>0</v>
      </c>
      <c r="N373" s="19" t="str">
        <f t="shared" si="22"/>
        <v>Không</v>
      </c>
      <c r="O373" s="19" t="e">
        <f>VLOOKUP($A373,DSMYDTU!$A$2:$G$487,7,0)</f>
        <v>#N/A</v>
      </c>
      <c r="P373" s="20"/>
      <c r="Q373" s="53" t="e">
        <f t="shared" si="23"/>
        <v>#N/A</v>
      </c>
      <c r="R373" s="17" t="e">
        <f>VLOOKUP($B373,'TK MYDTU'!$B$8:$X$5049,18,0)</f>
        <v>#N/A</v>
      </c>
      <c r="T373" s="2"/>
      <c r="U373" s="19"/>
      <c r="V373" s="19"/>
    </row>
    <row r="374" spans="1:22" ht="13.8">
      <c r="A374" s="14">
        <v>368</v>
      </c>
      <c r="B374" s="15" t="e">
        <f>VLOOKUP($A374,DSMYDTU!$A$2:$E$487,2,0)</f>
        <v>#N/A</v>
      </c>
      <c r="C374" s="51" t="e">
        <f>VLOOKUP($A374,DSMYDTU!$A$2:$G$487,3,0)</f>
        <v>#N/A</v>
      </c>
      <c r="D374" s="52" t="e">
        <f>VLOOKUP($A374,DSMYDTU!$A$2:$G$487,4,0)</f>
        <v>#N/A</v>
      </c>
      <c r="E374" s="15" t="e">
        <f>VLOOKUP($A374,DSMYDTU!$A$2:$G$487,5,0)</f>
        <v>#N/A</v>
      </c>
      <c r="F374" s="16" t="e">
        <f>VLOOKUP($A374,DSMYDTU!$A$2:$G$487,6,0)</f>
        <v>#N/A</v>
      </c>
      <c r="G374" s="17" t="e">
        <f>VLOOKUP(B374,'TK MYDTU'!$B$8:$Q$8047,13,0)</f>
        <v>#N/A</v>
      </c>
      <c r="H374" s="17" t="e">
        <f>VLOOKUP(B374,'TK MYDTU'!$B$8:$Q$8047,14,0)</f>
        <v>#N/A</v>
      </c>
      <c r="I374" s="17" t="e">
        <f>VLOOKUP(B374,'TK MYDTU'!$B$8:$Q$8047,15,0)</f>
        <v>#N/A</v>
      </c>
      <c r="J374" s="17" t="e">
        <f>VLOOKUP(B374,'TK MYDTU'!$B$8:$Q$8047,16,0)</f>
        <v>#N/A</v>
      </c>
      <c r="K374" s="17" t="e">
        <f t="shared" si="20"/>
        <v>#N/A</v>
      </c>
      <c r="L374" s="17"/>
      <c r="M374" s="18">
        <f t="shared" si="21"/>
        <v>0</v>
      </c>
      <c r="N374" s="19" t="str">
        <f t="shared" si="22"/>
        <v>Không</v>
      </c>
      <c r="O374" s="19" t="e">
        <f>VLOOKUP($A374,DSMYDTU!$A$2:$G$487,7,0)</f>
        <v>#N/A</v>
      </c>
      <c r="P374" s="20"/>
      <c r="Q374" s="53" t="e">
        <f t="shared" si="23"/>
        <v>#N/A</v>
      </c>
      <c r="R374" s="17" t="e">
        <f>VLOOKUP($B374,'TK MYDTU'!$B$8:$X$5049,18,0)</f>
        <v>#N/A</v>
      </c>
      <c r="T374" s="2"/>
      <c r="U374" s="19"/>
      <c r="V374" s="19"/>
    </row>
    <row r="375" spans="1:22" ht="13.8">
      <c r="A375" s="14">
        <v>369</v>
      </c>
      <c r="B375" s="15" t="e">
        <f>VLOOKUP($A375,DSMYDTU!$A$2:$E$487,2,0)</f>
        <v>#N/A</v>
      </c>
      <c r="C375" s="51" t="e">
        <f>VLOOKUP($A375,DSMYDTU!$A$2:$G$487,3,0)</f>
        <v>#N/A</v>
      </c>
      <c r="D375" s="52" t="e">
        <f>VLOOKUP($A375,DSMYDTU!$A$2:$G$487,4,0)</f>
        <v>#N/A</v>
      </c>
      <c r="E375" s="15" t="e">
        <f>VLOOKUP($A375,DSMYDTU!$A$2:$G$487,5,0)</f>
        <v>#N/A</v>
      </c>
      <c r="F375" s="16" t="e">
        <f>VLOOKUP($A375,DSMYDTU!$A$2:$G$487,6,0)</f>
        <v>#N/A</v>
      </c>
      <c r="G375" s="17" t="e">
        <f>VLOOKUP(B375,'TK MYDTU'!$B$8:$Q$8047,13,0)</f>
        <v>#N/A</v>
      </c>
      <c r="H375" s="17" t="e">
        <f>VLOOKUP(B375,'TK MYDTU'!$B$8:$Q$8047,14,0)</f>
        <v>#N/A</v>
      </c>
      <c r="I375" s="17" t="e">
        <f>VLOOKUP(B375,'TK MYDTU'!$B$8:$Q$8047,15,0)</f>
        <v>#N/A</v>
      </c>
      <c r="J375" s="17" t="e">
        <f>VLOOKUP(B375,'TK MYDTU'!$B$8:$Q$8047,16,0)</f>
        <v>#N/A</v>
      </c>
      <c r="K375" s="17" t="e">
        <f t="shared" si="20"/>
        <v>#N/A</v>
      </c>
      <c r="L375" s="17"/>
      <c r="M375" s="18">
        <f t="shared" si="21"/>
        <v>0</v>
      </c>
      <c r="N375" s="19" t="str">
        <f t="shared" si="22"/>
        <v>Không</v>
      </c>
      <c r="O375" s="19" t="e">
        <f>VLOOKUP($A375,DSMYDTU!$A$2:$G$487,7,0)</f>
        <v>#N/A</v>
      </c>
      <c r="P375" s="20"/>
      <c r="Q375" s="53" t="e">
        <f t="shared" si="23"/>
        <v>#N/A</v>
      </c>
      <c r="R375" s="17" t="e">
        <f>VLOOKUP($B375,'TK MYDTU'!$B$8:$X$5049,18,0)</f>
        <v>#N/A</v>
      </c>
      <c r="T375" s="2"/>
      <c r="U375" s="19"/>
      <c r="V375" s="19"/>
    </row>
    <row r="376" spans="1:22" ht="13.8">
      <c r="A376" s="14">
        <v>370</v>
      </c>
      <c r="B376" s="15" t="e">
        <f>VLOOKUP($A376,DSMYDTU!$A$2:$E$487,2,0)</f>
        <v>#N/A</v>
      </c>
      <c r="C376" s="51" t="e">
        <f>VLOOKUP($A376,DSMYDTU!$A$2:$G$487,3,0)</f>
        <v>#N/A</v>
      </c>
      <c r="D376" s="52" t="e">
        <f>VLOOKUP($A376,DSMYDTU!$A$2:$G$487,4,0)</f>
        <v>#N/A</v>
      </c>
      <c r="E376" s="15" t="e">
        <f>VLOOKUP($A376,DSMYDTU!$A$2:$G$487,5,0)</f>
        <v>#N/A</v>
      </c>
      <c r="F376" s="16" t="e">
        <f>VLOOKUP($A376,DSMYDTU!$A$2:$G$487,6,0)</f>
        <v>#N/A</v>
      </c>
      <c r="G376" s="17" t="e">
        <f>VLOOKUP(B376,'TK MYDTU'!$B$8:$Q$8047,13,0)</f>
        <v>#N/A</v>
      </c>
      <c r="H376" s="17" t="e">
        <f>VLOOKUP(B376,'TK MYDTU'!$B$8:$Q$8047,14,0)</f>
        <v>#N/A</v>
      </c>
      <c r="I376" s="17" t="e">
        <f>VLOOKUP(B376,'TK MYDTU'!$B$8:$Q$8047,15,0)</f>
        <v>#N/A</v>
      </c>
      <c r="J376" s="17" t="e">
        <f>VLOOKUP(B376,'TK MYDTU'!$B$8:$Q$8047,16,0)</f>
        <v>#N/A</v>
      </c>
      <c r="K376" s="17" t="e">
        <f t="shared" si="20"/>
        <v>#N/A</v>
      </c>
      <c r="L376" s="17"/>
      <c r="M376" s="18">
        <f t="shared" si="21"/>
        <v>0</v>
      </c>
      <c r="N376" s="19" t="str">
        <f t="shared" si="22"/>
        <v>Không</v>
      </c>
      <c r="O376" s="19" t="e">
        <f>VLOOKUP($A376,DSMYDTU!$A$2:$G$487,7,0)</f>
        <v>#N/A</v>
      </c>
      <c r="P376" s="20"/>
      <c r="Q376" s="53" t="e">
        <f t="shared" si="23"/>
        <v>#N/A</v>
      </c>
      <c r="R376" s="17" t="e">
        <f>VLOOKUP($B376,'TK MYDTU'!$B$8:$X$5049,18,0)</f>
        <v>#N/A</v>
      </c>
      <c r="T376" s="2"/>
      <c r="U376" s="19"/>
      <c r="V376" s="19"/>
    </row>
    <row r="377" spans="1:22" ht="13.8">
      <c r="A377" s="14">
        <v>371</v>
      </c>
      <c r="B377" s="15" t="e">
        <f>VLOOKUP($A377,DSMYDTU!$A$2:$E$487,2,0)</f>
        <v>#N/A</v>
      </c>
      <c r="C377" s="51" t="e">
        <f>VLOOKUP($A377,DSMYDTU!$A$2:$G$487,3,0)</f>
        <v>#N/A</v>
      </c>
      <c r="D377" s="52" t="e">
        <f>VLOOKUP($A377,DSMYDTU!$A$2:$G$487,4,0)</f>
        <v>#N/A</v>
      </c>
      <c r="E377" s="15" t="e">
        <f>VLOOKUP($A377,DSMYDTU!$A$2:$G$487,5,0)</f>
        <v>#N/A</v>
      </c>
      <c r="F377" s="16" t="e">
        <f>VLOOKUP($A377,DSMYDTU!$A$2:$G$487,6,0)</f>
        <v>#N/A</v>
      </c>
      <c r="G377" s="17" t="e">
        <f>VLOOKUP(B377,'TK MYDTU'!$B$8:$Q$8047,13,0)</f>
        <v>#N/A</v>
      </c>
      <c r="H377" s="17" t="e">
        <f>VLOOKUP(B377,'TK MYDTU'!$B$8:$Q$8047,14,0)</f>
        <v>#N/A</v>
      </c>
      <c r="I377" s="17" t="e">
        <f>VLOOKUP(B377,'TK MYDTU'!$B$8:$Q$8047,15,0)</f>
        <v>#N/A</v>
      </c>
      <c r="J377" s="17" t="e">
        <f>VLOOKUP(B377,'TK MYDTU'!$B$8:$Q$8047,16,0)</f>
        <v>#N/A</v>
      </c>
      <c r="K377" s="17" t="e">
        <f t="shared" si="20"/>
        <v>#N/A</v>
      </c>
      <c r="L377" s="17"/>
      <c r="M377" s="18">
        <f t="shared" si="21"/>
        <v>0</v>
      </c>
      <c r="N377" s="19" t="str">
        <f t="shared" si="22"/>
        <v>Không</v>
      </c>
      <c r="O377" s="19" t="e">
        <f>VLOOKUP($A377,DSMYDTU!$A$2:$G$487,7,0)</f>
        <v>#N/A</v>
      </c>
      <c r="P377" s="20"/>
      <c r="Q377" s="53" t="e">
        <f t="shared" si="23"/>
        <v>#N/A</v>
      </c>
      <c r="R377" s="17" t="e">
        <f>VLOOKUP($B377,'TK MYDTU'!$B$8:$X$5049,18,0)</f>
        <v>#N/A</v>
      </c>
      <c r="T377" s="2"/>
      <c r="U377" s="19"/>
      <c r="V377" s="19"/>
    </row>
    <row r="378" spans="1:22" ht="13.8">
      <c r="A378" s="14">
        <v>372</v>
      </c>
      <c r="B378" s="15" t="e">
        <f>VLOOKUP($A378,DSMYDTU!$A$2:$E$487,2,0)</f>
        <v>#N/A</v>
      </c>
      <c r="C378" s="51" t="e">
        <f>VLOOKUP($A378,DSMYDTU!$A$2:$G$487,3,0)</f>
        <v>#N/A</v>
      </c>
      <c r="D378" s="52" t="e">
        <f>VLOOKUP($A378,DSMYDTU!$A$2:$G$487,4,0)</f>
        <v>#N/A</v>
      </c>
      <c r="E378" s="15" t="e">
        <f>VLOOKUP($A378,DSMYDTU!$A$2:$G$487,5,0)</f>
        <v>#N/A</v>
      </c>
      <c r="F378" s="16" t="e">
        <f>VLOOKUP($A378,DSMYDTU!$A$2:$G$487,6,0)</f>
        <v>#N/A</v>
      </c>
      <c r="G378" s="17" t="e">
        <f>VLOOKUP(B378,'TK MYDTU'!$B$8:$Q$8047,13,0)</f>
        <v>#N/A</v>
      </c>
      <c r="H378" s="17" t="e">
        <f>VLOOKUP(B378,'TK MYDTU'!$B$8:$Q$8047,14,0)</f>
        <v>#N/A</v>
      </c>
      <c r="I378" s="17" t="e">
        <f>VLOOKUP(B378,'TK MYDTU'!$B$8:$Q$8047,15,0)</f>
        <v>#N/A</v>
      </c>
      <c r="J378" s="17" t="e">
        <f>VLOOKUP(B378,'TK MYDTU'!$B$8:$Q$8047,16,0)</f>
        <v>#N/A</v>
      </c>
      <c r="K378" s="17" t="e">
        <f t="shared" si="20"/>
        <v>#N/A</v>
      </c>
      <c r="L378" s="17"/>
      <c r="M378" s="18">
        <f t="shared" si="21"/>
        <v>0</v>
      </c>
      <c r="N378" s="19" t="str">
        <f t="shared" si="22"/>
        <v>Không</v>
      </c>
      <c r="O378" s="19" t="e">
        <f>VLOOKUP($A378,DSMYDTU!$A$2:$G$487,7,0)</f>
        <v>#N/A</v>
      </c>
      <c r="P378" s="20"/>
      <c r="Q378" s="53" t="e">
        <f t="shared" si="23"/>
        <v>#N/A</v>
      </c>
      <c r="R378" s="17" t="e">
        <f>VLOOKUP($B378,'TK MYDTU'!$B$8:$X$5049,18,0)</f>
        <v>#N/A</v>
      </c>
      <c r="T378" s="2"/>
      <c r="U378" s="19"/>
      <c r="V378" s="19"/>
    </row>
    <row r="379" spans="1:22" ht="13.8">
      <c r="A379" s="14">
        <v>373</v>
      </c>
      <c r="B379" s="15" t="e">
        <f>VLOOKUP($A379,DSMYDTU!$A$2:$E$487,2,0)</f>
        <v>#N/A</v>
      </c>
      <c r="C379" s="51" t="e">
        <f>VLOOKUP($A379,DSMYDTU!$A$2:$G$487,3,0)</f>
        <v>#N/A</v>
      </c>
      <c r="D379" s="52" t="e">
        <f>VLOOKUP($A379,DSMYDTU!$A$2:$G$487,4,0)</f>
        <v>#N/A</v>
      </c>
      <c r="E379" s="15" t="e">
        <f>VLOOKUP($A379,DSMYDTU!$A$2:$G$487,5,0)</f>
        <v>#N/A</v>
      </c>
      <c r="F379" s="16" t="e">
        <f>VLOOKUP($A379,DSMYDTU!$A$2:$G$487,6,0)</f>
        <v>#N/A</v>
      </c>
      <c r="G379" s="17" t="e">
        <f>VLOOKUP(B379,'TK MYDTU'!$B$8:$Q$8047,13,0)</f>
        <v>#N/A</v>
      </c>
      <c r="H379" s="17" t="e">
        <f>VLOOKUP(B379,'TK MYDTU'!$B$8:$Q$8047,14,0)</f>
        <v>#N/A</v>
      </c>
      <c r="I379" s="17" t="e">
        <f>VLOOKUP(B379,'TK MYDTU'!$B$8:$Q$8047,15,0)</f>
        <v>#N/A</v>
      </c>
      <c r="J379" s="17" t="e">
        <f>VLOOKUP(B379,'TK MYDTU'!$B$8:$Q$8047,16,0)</f>
        <v>#N/A</v>
      </c>
      <c r="K379" s="17" t="e">
        <f t="shared" si="20"/>
        <v>#N/A</v>
      </c>
      <c r="L379" s="17"/>
      <c r="M379" s="18">
        <f t="shared" si="21"/>
        <v>0</v>
      </c>
      <c r="N379" s="19" t="str">
        <f t="shared" si="22"/>
        <v>Không</v>
      </c>
      <c r="O379" s="19" t="e">
        <f>VLOOKUP($A379,DSMYDTU!$A$2:$G$487,7,0)</f>
        <v>#N/A</v>
      </c>
      <c r="P379" s="20"/>
      <c r="Q379" s="53" t="e">
        <f t="shared" si="23"/>
        <v>#N/A</v>
      </c>
      <c r="R379" s="17" t="e">
        <f>VLOOKUP($B379,'TK MYDTU'!$B$8:$X$5049,18,0)</f>
        <v>#N/A</v>
      </c>
      <c r="T379" s="2"/>
      <c r="U379" s="19"/>
      <c r="V379" s="19"/>
    </row>
    <row r="380" spans="1:22" ht="13.8">
      <c r="A380" s="14">
        <v>374</v>
      </c>
      <c r="B380" s="15" t="e">
        <f>VLOOKUP($A380,DSMYDTU!$A$2:$E$487,2,0)</f>
        <v>#N/A</v>
      </c>
      <c r="C380" s="51" t="e">
        <f>VLOOKUP($A380,DSMYDTU!$A$2:$G$487,3,0)</f>
        <v>#N/A</v>
      </c>
      <c r="D380" s="52" t="e">
        <f>VLOOKUP($A380,DSMYDTU!$A$2:$G$487,4,0)</f>
        <v>#N/A</v>
      </c>
      <c r="E380" s="15" t="e">
        <f>VLOOKUP($A380,DSMYDTU!$A$2:$G$487,5,0)</f>
        <v>#N/A</v>
      </c>
      <c r="F380" s="16" t="e">
        <f>VLOOKUP($A380,DSMYDTU!$A$2:$G$487,6,0)</f>
        <v>#N/A</v>
      </c>
      <c r="G380" s="17" t="e">
        <f>VLOOKUP(B380,'TK MYDTU'!$B$8:$Q$8047,13,0)</f>
        <v>#N/A</v>
      </c>
      <c r="H380" s="17" t="e">
        <f>VLOOKUP(B380,'TK MYDTU'!$B$8:$Q$8047,14,0)</f>
        <v>#N/A</v>
      </c>
      <c r="I380" s="17" t="e">
        <f>VLOOKUP(B380,'TK MYDTU'!$B$8:$Q$8047,15,0)</f>
        <v>#N/A</v>
      </c>
      <c r="J380" s="17" t="e">
        <f>VLOOKUP(B380,'TK MYDTU'!$B$8:$Q$8047,16,0)</f>
        <v>#N/A</v>
      </c>
      <c r="K380" s="17" t="e">
        <f t="shared" si="20"/>
        <v>#N/A</v>
      </c>
      <c r="L380" s="17"/>
      <c r="M380" s="18">
        <f t="shared" si="21"/>
        <v>0</v>
      </c>
      <c r="N380" s="19" t="str">
        <f t="shared" si="22"/>
        <v>Không</v>
      </c>
      <c r="O380" s="19" t="e">
        <f>VLOOKUP($A380,DSMYDTU!$A$2:$G$487,7,0)</f>
        <v>#N/A</v>
      </c>
      <c r="P380" s="20"/>
      <c r="Q380" s="53" t="e">
        <f t="shared" si="23"/>
        <v>#N/A</v>
      </c>
      <c r="R380" s="17" t="e">
        <f>VLOOKUP($B380,'TK MYDTU'!$B$8:$X$5049,18,0)</f>
        <v>#N/A</v>
      </c>
      <c r="T380" s="2"/>
      <c r="U380" s="19"/>
      <c r="V380" s="19"/>
    </row>
    <row r="381" spans="1:22" ht="13.8">
      <c r="A381" s="14">
        <v>375</v>
      </c>
      <c r="B381" s="15" t="e">
        <f>VLOOKUP($A381,DSMYDTU!$A$2:$E$487,2,0)</f>
        <v>#N/A</v>
      </c>
      <c r="C381" s="51" t="e">
        <f>VLOOKUP($A381,DSMYDTU!$A$2:$G$487,3,0)</f>
        <v>#N/A</v>
      </c>
      <c r="D381" s="52" t="e">
        <f>VLOOKUP($A381,DSMYDTU!$A$2:$G$487,4,0)</f>
        <v>#N/A</v>
      </c>
      <c r="E381" s="15" t="e">
        <f>VLOOKUP($A381,DSMYDTU!$A$2:$G$487,5,0)</f>
        <v>#N/A</v>
      </c>
      <c r="F381" s="16" t="e">
        <f>VLOOKUP($A381,DSMYDTU!$A$2:$G$487,6,0)</f>
        <v>#N/A</v>
      </c>
      <c r="G381" s="17" t="e">
        <f>VLOOKUP(B381,'TK MYDTU'!$B$8:$Q$8047,13,0)</f>
        <v>#N/A</v>
      </c>
      <c r="H381" s="17" t="e">
        <f>VLOOKUP(B381,'TK MYDTU'!$B$8:$Q$8047,14,0)</f>
        <v>#N/A</v>
      </c>
      <c r="I381" s="17" t="e">
        <f>VLOOKUP(B381,'TK MYDTU'!$B$8:$Q$8047,15,0)</f>
        <v>#N/A</v>
      </c>
      <c r="J381" s="17" t="e">
        <f>VLOOKUP(B381,'TK MYDTU'!$B$8:$Q$8047,16,0)</f>
        <v>#N/A</v>
      </c>
      <c r="K381" s="17" t="e">
        <f t="shared" si="20"/>
        <v>#N/A</v>
      </c>
      <c r="L381" s="17"/>
      <c r="M381" s="18">
        <f t="shared" si="21"/>
        <v>0</v>
      </c>
      <c r="N381" s="19" t="str">
        <f t="shared" si="22"/>
        <v>Không</v>
      </c>
      <c r="O381" s="19" t="e">
        <f>VLOOKUP($A381,DSMYDTU!$A$2:$G$487,7,0)</f>
        <v>#N/A</v>
      </c>
      <c r="P381" s="20"/>
      <c r="Q381" s="53" t="e">
        <f t="shared" si="23"/>
        <v>#N/A</v>
      </c>
      <c r="R381" s="17" t="e">
        <f>VLOOKUP($B381,'TK MYDTU'!$B$8:$X$5049,18,0)</f>
        <v>#N/A</v>
      </c>
      <c r="T381" s="2"/>
      <c r="U381" s="19"/>
      <c r="V381" s="19"/>
    </row>
    <row r="382" spans="1:22" ht="13.8">
      <c r="A382" s="14">
        <v>376</v>
      </c>
      <c r="B382" s="15" t="e">
        <f>VLOOKUP($A382,DSMYDTU!$A$2:$E$487,2,0)</f>
        <v>#N/A</v>
      </c>
      <c r="C382" s="51" t="e">
        <f>VLOOKUP($A382,DSMYDTU!$A$2:$G$487,3,0)</f>
        <v>#N/A</v>
      </c>
      <c r="D382" s="52" t="e">
        <f>VLOOKUP($A382,DSMYDTU!$A$2:$G$487,4,0)</f>
        <v>#N/A</v>
      </c>
      <c r="E382" s="15" t="e">
        <f>VLOOKUP($A382,DSMYDTU!$A$2:$G$487,5,0)</f>
        <v>#N/A</v>
      </c>
      <c r="F382" s="16" t="e">
        <f>VLOOKUP($A382,DSMYDTU!$A$2:$G$487,6,0)</f>
        <v>#N/A</v>
      </c>
      <c r="G382" s="17" t="e">
        <f>VLOOKUP(B382,'TK MYDTU'!$B$8:$Q$8047,13,0)</f>
        <v>#N/A</v>
      </c>
      <c r="H382" s="17" t="e">
        <f>VLOOKUP(B382,'TK MYDTU'!$B$8:$Q$8047,14,0)</f>
        <v>#N/A</v>
      </c>
      <c r="I382" s="17" t="e">
        <f>VLOOKUP(B382,'TK MYDTU'!$B$8:$Q$8047,15,0)</f>
        <v>#N/A</v>
      </c>
      <c r="J382" s="17" t="e">
        <f>VLOOKUP(B382,'TK MYDTU'!$B$8:$Q$8047,16,0)</f>
        <v>#N/A</v>
      </c>
      <c r="K382" s="17" t="e">
        <f t="shared" si="20"/>
        <v>#N/A</v>
      </c>
      <c r="L382" s="17"/>
      <c r="M382" s="18">
        <f t="shared" si="21"/>
        <v>0</v>
      </c>
      <c r="N382" s="19" t="str">
        <f t="shared" si="22"/>
        <v>Không</v>
      </c>
      <c r="O382" s="19" t="e">
        <f>VLOOKUP($A382,DSMYDTU!$A$2:$G$487,7,0)</f>
        <v>#N/A</v>
      </c>
      <c r="P382" s="20"/>
      <c r="Q382" s="53" t="e">
        <f t="shared" si="23"/>
        <v>#N/A</v>
      </c>
      <c r="R382" s="17" t="e">
        <f>VLOOKUP($B382,'TK MYDTU'!$B$8:$X$5049,18,0)</f>
        <v>#N/A</v>
      </c>
      <c r="T382" s="2"/>
      <c r="U382" s="19"/>
      <c r="V382" s="19"/>
    </row>
    <row r="383" spans="1:22" ht="13.8">
      <c r="A383" s="14">
        <v>377</v>
      </c>
      <c r="B383" s="15" t="e">
        <f>VLOOKUP($A383,DSMYDTU!$A$2:$E$487,2,0)</f>
        <v>#N/A</v>
      </c>
      <c r="C383" s="51" t="e">
        <f>VLOOKUP($A383,DSMYDTU!$A$2:$G$487,3,0)</f>
        <v>#N/A</v>
      </c>
      <c r="D383" s="52" t="e">
        <f>VLOOKUP($A383,DSMYDTU!$A$2:$G$487,4,0)</f>
        <v>#N/A</v>
      </c>
      <c r="E383" s="15" t="e">
        <f>VLOOKUP($A383,DSMYDTU!$A$2:$G$487,5,0)</f>
        <v>#N/A</v>
      </c>
      <c r="F383" s="16" t="e">
        <f>VLOOKUP($A383,DSMYDTU!$A$2:$G$487,6,0)</f>
        <v>#N/A</v>
      </c>
      <c r="G383" s="17" t="e">
        <f>VLOOKUP(B383,'TK MYDTU'!$B$8:$Q$8047,13,0)</f>
        <v>#N/A</v>
      </c>
      <c r="H383" s="17" t="e">
        <f>VLOOKUP(B383,'TK MYDTU'!$B$8:$Q$8047,14,0)</f>
        <v>#N/A</v>
      </c>
      <c r="I383" s="17" t="e">
        <f>VLOOKUP(B383,'TK MYDTU'!$B$8:$Q$8047,15,0)</f>
        <v>#N/A</v>
      </c>
      <c r="J383" s="17" t="e">
        <f>VLOOKUP(B383,'TK MYDTU'!$B$8:$Q$8047,16,0)</f>
        <v>#N/A</v>
      </c>
      <c r="K383" s="17" t="e">
        <f t="shared" si="20"/>
        <v>#N/A</v>
      </c>
      <c r="L383" s="17"/>
      <c r="M383" s="18">
        <f t="shared" si="21"/>
        <v>0</v>
      </c>
      <c r="N383" s="19" t="str">
        <f t="shared" si="22"/>
        <v>Không</v>
      </c>
      <c r="O383" s="19" t="e">
        <f>VLOOKUP($A383,DSMYDTU!$A$2:$G$487,7,0)</f>
        <v>#N/A</v>
      </c>
      <c r="P383" s="20"/>
      <c r="Q383" s="53" t="e">
        <f t="shared" si="23"/>
        <v>#N/A</v>
      </c>
      <c r="R383" s="17" t="e">
        <f>VLOOKUP($B383,'TK MYDTU'!$B$8:$X$5049,18,0)</f>
        <v>#N/A</v>
      </c>
      <c r="T383" s="2"/>
      <c r="U383" s="19"/>
      <c r="V383" s="19"/>
    </row>
    <row r="384" spans="1:22" ht="13.8">
      <c r="A384" s="14">
        <v>378</v>
      </c>
      <c r="B384" s="15" t="e">
        <f>VLOOKUP($A384,DSMYDTU!$A$2:$E$487,2,0)</f>
        <v>#N/A</v>
      </c>
      <c r="C384" s="51" t="e">
        <f>VLOOKUP($A384,DSMYDTU!$A$2:$G$487,3,0)</f>
        <v>#N/A</v>
      </c>
      <c r="D384" s="52" t="e">
        <f>VLOOKUP($A384,DSMYDTU!$A$2:$G$487,4,0)</f>
        <v>#N/A</v>
      </c>
      <c r="E384" s="15" t="e">
        <f>VLOOKUP($A384,DSMYDTU!$A$2:$G$487,5,0)</f>
        <v>#N/A</v>
      </c>
      <c r="F384" s="16" t="e">
        <f>VLOOKUP($A384,DSMYDTU!$A$2:$G$487,6,0)</f>
        <v>#N/A</v>
      </c>
      <c r="G384" s="17" t="e">
        <f>VLOOKUP(B384,'TK MYDTU'!$B$8:$Q$8047,13,0)</f>
        <v>#N/A</v>
      </c>
      <c r="H384" s="17" t="e">
        <f>VLOOKUP(B384,'TK MYDTU'!$B$8:$Q$8047,14,0)</f>
        <v>#N/A</v>
      </c>
      <c r="I384" s="17" t="e">
        <f>VLOOKUP(B384,'TK MYDTU'!$B$8:$Q$8047,15,0)</f>
        <v>#N/A</v>
      </c>
      <c r="J384" s="17" t="e">
        <f>VLOOKUP(B384,'TK MYDTU'!$B$8:$Q$8047,16,0)</f>
        <v>#N/A</v>
      </c>
      <c r="K384" s="17" t="e">
        <f t="shared" si="20"/>
        <v>#N/A</v>
      </c>
      <c r="L384" s="17"/>
      <c r="M384" s="18">
        <f t="shared" si="21"/>
        <v>0</v>
      </c>
      <c r="N384" s="19" t="str">
        <f t="shared" si="22"/>
        <v>Không</v>
      </c>
      <c r="O384" s="19" t="e">
        <f>VLOOKUP($A384,DSMYDTU!$A$2:$G$487,7,0)</f>
        <v>#N/A</v>
      </c>
      <c r="P384" s="20"/>
      <c r="Q384" s="53" t="e">
        <f t="shared" si="23"/>
        <v>#N/A</v>
      </c>
      <c r="R384" s="17" t="e">
        <f>VLOOKUP($B384,'TK MYDTU'!$B$8:$X$5049,18,0)</f>
        <v>#N/A</v>
      </c>
      <c r="T384" s="2"/>
      <c r="U384" s="19"/>
      <c r="V384" s="19"/>
    </row>
    <row r="385" spans="1:22" ht="13.8">
      <c r="A385" s="14">
        <v>379</v>
      </c>
      <c r="B385" s="15" t="e">
        <f>VLOOKUP($A385,DSMYDTU!$A$2:$E$487,2,0)</f>
        <v>#N/A</v>
      </c>
      <c r="C385" s="51" t="e">
        <f>VLOOKUP($A385,DSMYDTU!$A$2:$G$487,3,0)</f>
        <v>#N/A</v>
      </c>
      <c r="D385" s="52" t="e">
        <f>VLOOKUP($A385,DSMYDTU!$A$2:$G$487,4,0)</f>
        <v>#N/A</v>
      </c>
      <c r="E385" s="15" t="e">
        <f>VLOOKUP($A385,DSMYDTU!$A$2:$G$487,5,0)</f>
        <v>#N/A</v>
      </c>
      <c r="F385" s="16" t="e">
        <f>VLOOKUP($A385,DSMYDTU!$A$2:$G$487,6,0)</f>
        <v>#N/A</v>
      </c>
      <c r="G385" s="17" t="e">
        <f>VLOOKUP(B385,'TK MYDTU'!$B$8:$Q$8047,13,0)</f>
        <v>#N/A</v>
      </c>
      <c r="H385" s="17" t="e">
        <f>VLOOKUP(B385,'TK MYDTU'!$B$8:$Q$8047,14,0)</f>
        <v>#N/A</v>
      </c>
      <c r="I385" s="17" t="e">
        <f>VLOOKUP(B385,'TK MYDTU'!$B$8:$Q$8047,15,0)</f>
        <v>#N/A</v>
      </c>
      <c r="J385" s="17" t="e">
        <f>VLOOKUP(B385,'TK MYDTU'!$B$8:$Q$8047,16,0)</f>
        <v>#N/A</v>
      </c>
      <c r="K385" s="17" t="e">
        <f t="shared" si="20"/>
        <v>#N/A</v>
      </c>
      <c r="L385" s="17"/>
      <c r="M385" s="18">
        <f t="shared" si="21"/>
        <v>0</v>
      </c>
      <c r="N385" s="19" t="str">
        <f t="shared" si="22"/>
        <v>Không</v>
      </c>
      <c r="O385" s="19" t="e">
        <f>VLOOKUP($A385,DSMYDTU!$A$2:$G$487,7,0)</f>
        <v>#N/A</v>
      </c>
      <c r="P385" s="20"/>
      <c r="Q385" s="53" t="e">
        <f t="shared" si="23"/>
        <v>#N/A</v>
      </c>
      <c r="R385" s="17" t="e">
        <f>VLOOKUP($B385,'TK MYDTU'!$B$8:$X$5049,18,0)</f>
        <v>#N/A</v>
      </c>
      <c r="T385" s="2"/>
      <c r="U385" s="19"/>
      <c r="V385" s="19"/>
    </row>
    <row r="386" spans="1:22" ht="13.8">
      <c r="A386" s="14">
        <v>380</v>
      </c>
      <c r="B386" s="15" t="e">
        <f>VLOOKUP($A386,DSMYDTU!$A$2:$E$487,2,0)</f>
        <v>#N/A</v>
      </c>
      <c r="C386" s="51" t="e">
        <f>VLOOKUP($A386,DSMYDTU!$A$2:$G$487,3,0)</f>
        <v>#N/A</v>
      </c>
      <c r="D386" s="52" t="e">
        <f>VLOOKUP($A386,DSMYDTU!$A$2:$G$487,4,0)</f>
        <v>#N/A</v>
      </c>
      <c r="E386" s="15" t="e">
        <f>VLOOKUP($A386,DSMYDTU!$A$2:$G$487,5,0)</f>
        <v>#N/A</v>
      </c>
      <c r="F386" s="16" t="e">
        <f>VLOOKUP($A386,DSMYDTU!$A$2:$G$487,6,0)</f>
        <v>#N/A</v>
      </c>
      <c r="G386" s="17" t="e">
        <f>VLOOKUP(B386,'TK MYDTU'!$B$8:$Q$8047,13,0)</f>
        <v>#N/A</v>
      </c>
      <c r="H386" s="17" t="e">
        <f>VLOOKUP(B386,'TK MYDTU'!$B$8:$Q$8047,14,0)</f>
        <v>#N/A</v>
      </c>
      <c r="I386" s="17" t="e">
        <f>VLOOKUP(B386,'TK MYDTU'!$B$8:$Q$8047,15,0)</f>
        <v>#N/A</v>
      </c>
      <c r="J386" s="17" t="e">
        <f>VLOOKUP(B386,'TK MYDTU'!$B$8:$Q$8047,16,0)</f>
        <v>#N/A</v>
      </c>
      <c r="K386" s="17" t="e">
        <f t="shared" si="20"/>
        <v>#N/A</v>
      </c>
      <c r="L386" s="17"/>
      <c r="M386" s="18">
        <f t="shared" si="21"/>
        <v>0</v>
      </c>
      <c r="N386" s="19" t="str">
        <f t="shared" si="22"/>
        <v>Không</v>
      </c>
      <c r="O386" s="19" t="e">
        <f>VLOOKUP($A386,DSMYDTU!$A$2:$G$487,7,0)</f>
        <v>#N/A</v>
      </c>
      <c r="P386" s="20"/>
      <c r="Q386" s="53" t="e">
        <f t="shared" si="23"/>
        <v>#N/A</v>
      </c>
      <c r="R386" s="17" t="e">
        <f>VLOOKUP($B386,'TK MYDTU'!$B$8:$X$5049,18,0)</f>
        <v>#N/A</v>
      </c>
      <c r="T386" s="2"/>
      <c r="U386" s="19"/>
      <c r="V386" s="19"/>
    </row>
    <row r="387" spans="1:22" ht="13.8">
      <c r="A387" s="14">
        <v>381</v>
      </c>
      <c r="B387" s="15" t="e">
        <f>VLOOKUP($A387,DSMYDTU!$A$2:$E$487,2,0)</f>
        <v>#N/A</v>
      </c>
      <c r="C387" s="51" t="e">
        <f>VLOOKUP($A387,DSMYDTU!$A$2:$G$487,3,0)</f>
        <v>#N/A</v>
      </c>
      <c r="D387" s="52" t="e">
        <f>VLOOKUP($A387,DSMYDTU!$A$2:$G$487,4,0)</f>
        <v>#N/A</v>
      </c>
      <c r="E387" s="15" t="e">
        <f>VLOOKUP($A387,DSMYDTU!$A$2:$G$487,5,0)</f>
        <v>#N/A</v>
      </c>
      <c r="F387" s="16" t="e">
        <f>VLOOKUP($A387,DSMYDTU!$A$2:$G$487,6,0)</f>
        <v>#N/A</v>
      </c>
      <c r="G387" s="17" t="e">
        <f>VLOOKUP(B387,'TK MYDTU'!$B$8:$Q$8047,13,0)</f>
        <v>#N/A</v>
      </c>
      <c r="H387" s="17" t="e">
        <f>VLOOKUP(B387,'TK MYDTU'!$B$8:$Q$8047,14,0)</f>
        <v>#N/A</v>
      </c>
      <c r="I387" s="17" t="e">
        <f>VLOOKUP(B387,'TK MYDTU'!$B$8:$Q$8047,15,0)</f>
        <v>#N/A</v>
      </c>
      <c r="J387" s="17" t="e">
        <f>VLOOKUP(B387,'TK MYDTU'!$B$8:$Q$8047,16,0)</f>
        <v>#N/A</v>
      </c>
      <c r="K387" s="17" t="e">
        <f t="shared" si="20"/>
        <v>#N/A</v>
      </c>
      <c r="L387" s="17"/>
      <c r="M387" s="18">
        <f t="shared" si="21"/>
        <v>0</v>
      </c>
      <c r="N387" s="19" t="str">
        <f t="shared" si="22"/>
        <v>Không</v>
      </c>
      <c r="O387" s="19" t="e">
        <f>VLOOKUP($A387,DSMYDTU!$A$2:$G$487,7,0)</f>
        <v>#N/A</v>
      </c>
      <c r="P387" s="20"/>
      <c r="Q387" s="53" t="e">
        <f t="shared" si="23"/>
        <v>#N/A</v>
      </c>
      <c r="R387" s="17" t="e">
        <f>VLOOKUP($B387,'TK MYDTU'!$B$8:$X$5049,18,0)</f>
        <v>#N/A</v>
      </c>
      <c r="T387" s="2"/>
      <c r="U387" s="19"/>
      <c r="V387" s="19"/>
    </row>
    <row r="388" spans="1:22" ht="13.8">
      <c r="A388" s="14">
        <v>382</v>
      </c>
      <c r="B388" s="15" t="e">
        <f>VLOOKUP($A388,DSMYDTU!$A$2:$E$487,2,0)</f>
        <v>#N/A</v>
      </c>
      <c r="C388" s="51" t="e">
        <f>VLOOKUP($A388,DSMYDTU!$A$2:$G$487,3,0)</f>
        <v>#N/A</v>
      </c>
      <c r="D388" s="52" t="e">
        <f>VLOOKUP($A388,DSMYDTU!$A$2:$G$487,4,0)</f>
        <v>#N/A</v>
      </c>
      <c r="E388" s="15" t="e">
        <f>VLOOKUP($A388,DSMYDTU!$A$2:$G$487,5,0)</f>
        <v>#N/A</v>
      </c>
      <c r="F388" s="16" t="e">
        <f>VLOOKUP($A388,DSMYDTU!$A$2:$G$487,6,0)</f>
        <v>#N/A</v>
      </c>
      <c r="G388" s="17" t="e">
        <f>VLOOKUP(B388,'TK MYDTU'!$B$8:$Q$8047,13,0)</f>
        <v>#N/A</v>
      </c>
      <c r="H388" s="17" t="e">
        <f>VLOOKUP(B388,'TK MYDTU'!$B$8:$Q$8047,14,0)</f>
        <v>#N/A</v>
      </c>
      <c r="I388" s="17" t="e">
        <f>VLOOKUP(B388,'TK MYDTU'!$B$8:$Q$8047,15,0)</f>
        <v>#N/A</v>
      </c>
      <c r="J388" s="17" t="e">
        <f>VLOOKUP(B388,'TK MYDTU'!$B$8:$Q$8047,16,0)</f>
        <v>#N/A</v>
      </c>
      <c r="K388" s="17" t="e">
        <f t="shared" si="20"/>
        <v>#N/A</v>
      </c>
      <c r="L388" s="17"/>
      <c r="M388" s="18">
        <f t="shared" si="21"/>
        <v>0</v>
      </c>
      <c r="N388" s="19" t="str">
        <f t="shared" si="22"/>
        <v>Không</v>
      </c>
      <c r="O388" s="19" t="e">
        <f>VLOOKUP($A388,DSMYDTU!$A$2:$G$487,7,0)</f>
        <v>#N/A</v>
      </c>
      <c r="P388" s="20"/>
      <c r="Q388" s="53" t="e">
        <f t="shared" si="23"/>
        <v>#N/A</v>
      </c>
      <c r="R388" s="17" t="e">
        <f>VLOOKUP($B388,'TK MYDTU'!$B$8:$X$5049,18,0)</f>
        <v>#N/A</v>
      </c>
      <c r="T388" s="2"/>
      <c r="U388" s="19"/>
      <c r="V388" s="19"/>
    </row>
    <row r="389" spans="1:22" ht="13.8">
      <c r="A389" s="14">
        <v>383</v>
      </c>
      <c r="B389" s="15" t="e">
        <f>VLOOKUP($A389,DSMYDTU!$A$2:$E$487,2,0)</f>
        <v>#N/A</v>
      </c>
      <c r="C389" s="51" t="e">
        <f>VLOOKUP($A389,DSMYDTU!$A$2:$G$487,3,0)</f>
        <v>#N/A</v>
      </c>
      <c r="D389" s="52" t="e">
        <f>VLOOKUP($A389,DSMYDTU!$A$2:$G$487,4,0)</f>
        <v>#N/A</v>
      </c>
      <c r="E389" s="15" t="e">
        <f>VLOOKUP($A389,DSMYDTU!$A$2:$G$487,5,0)</f>
        <v>#N/A</v>
      </c>
      <c r="F389" s="16" t="e">
        <f>VLOOKUP($A389,DSMYDTU!$A$2:$G$487,6,0)</f>
        <v>#N/A</v>
      </c>
      <c r="G389" s="17" t="e">
        <f>VLOOKUP(B389,'TK MYDTU'!$B$8:$Q$8047,13,0)</f>
        <v>#N/A</v>
      </c>
      <c r="H389" s="17" t="e">
        <f>VLOOKUP(B389,'TK MYDTU'!$B$8:$Q$8047,14,0)</f>
        <v>#N/A</v>
      </c>
      <c r="I389" s="17" t="e">
        <f>VLOOKUP(B389,'TK MYDTU'!$B$8:$Q$8047,15,0)</f>
        <v>#N/A</v>
      </c>
      <c r="J389" s="17" t="e">
        <f>VLOOKUP(B389,'TK MYDTU'!$B$8:$Q$8047,16,0)</f>
        <v>#N/A</v>
      </c>
      <c r="K389" s="17" t="e">
        <f t="shared" si="20"/>
        <v>#N/A</v>
      </c>
      <c r="L389" s="17"/>
      <c r="M389" s="18">
        <f t="shared" si="21"/>
        <v>0</v>
      </c>
      <c r="N389" s="19" t="str">
        <f t="shared" si="22"/>
        <v>Không</v>
      </c>
      <c r="O389" s="19" t="e">
        <f>VLOOKUP($A389,DSMYDTU!$A$2:$G$487,7,0)</f>
        <v>#N/A</v>
      </c>
      <c r="P389" s="20"/>
      <c r="Q389" s="53" t="e">
        <f t="shared" si="23"/>
        <v>#N/A</v>
      </c>
      <c r="R389" s="17" t="e">
        <f>VLOOKUP($B389,'TK MYDTU'!$B$8:$X$5049,18,0)</f>
        <v>#N/A</v>
      </c>
      <c r="T389" s="2"/>
      <c r="U389" s="19"/>
      <c r="V389" s="19"/>
    </row>
    <row r="390" spans="1:22" ht="13.8">
      <c r="A390" s="14">
        <v>384</v>
      </c>
      <c r="B390" s="15" t="e">
        <f>VLOOKUP($A390,DSMYDTU!$A$2:$E$487,2,0)</f>
        <v>#N/A</v>
      </c>
      <c r="C390" s="51" t="e">
        <f>VLOOKUP($A390,DSMYDTU!$A$2:$G$487,3,0)</f>
        <v>#N/A</v>
      </c>
      <c r="D390" s="52" t="e">
        <f>VLOOKUP($A390,DSMYDTU!$A$2:$G$487,4,0)</f>
        <v>#N/A</v>
      </c>
      <c r="E390" s="15" t="e">
        <f>VLOOKUP($A390,DSMYDTU!$A$2:$G$487,5,0)</f>
        <v>#N/A</v>
      </c>
      <c r="F390" s="16" t="e">
        <f>VLOOKUP($A390,DSMYDTU!$A$2:$G$487,6,0)</f>
        <v>#N/A</v>
      </c>
      <c r="G390" s="17" t="e">
        <f>VLOOKUP(B390,'TK MYDTU'!$B$8:$Q$8047,13,0)</f>
        <v>#N/A</v>
      </c>
      <c r="H390" s="17" t="e">
        <f>VLOOKUP(B390,'TK MYDTU'!$B$8:$Q$8047,14,0)</f>
        <v>#N/A</v>
      </c>
      <c r="I390" s="17" t="e">
        <f>VLOOKUP(B390,'TK MYDTU'!$B$8:$Q$8047,15,0)</f>
        <v>#N/A</v>
      </c>
      <c r="J390" s="17" t="e">
        <f>VLOOKUP(B390,'TK MYDTU'!$B$8:$Q$8047,16,0)</f>
        <v>#N/A</v>
      </c>
      <c r="K390" s="17" t="e">
        <f t="shared" si="20"/>
        <v>#N/A</v>
      </c>
      <c r="L390" s="17"/>
      <c r="M390" s="18">
        <f t="shared" si="21"/>
        <v>0</v>
      </c>
      <c r="N390" s="19" t="str">
        <f t="shared" si="22"/>
        <v>Không</v>
      </c>
      <c r="O390" s="19" t="e">
        <f>VLOOKUP($A390,DSMYDTU!$A$2:$G$487,7,0)</f>
        <v>#N/A</v>
      </c>
      <c r="P390" s="20"/>
      <c r="Q390" s="53" t="e">
        <f t="shared" si="23"/>
        <v>#N/A</v>
      </c>
      <c r="R390" s="17" t="e">
        <f>VLOOKUP($B390,'TK MYDTU'!$B$8:$X$5049,18,0)</f>
        <v>#N/A</v>
      </c>
      <c r="T390" s="2"/>
      <c r="U390" s="19"/>
      <c r="V390" s="19"/>
    </row>
    <row r="391" spans="1:22" ht="13.8">
      <c r="A391" s="14">
        <v>385</v>
      </c>
      <c r="B391" s="15" t="e">
        <f>VLOOKUP($A391,DSMYDTU!$A$2:$E$487,2,0)</f>
        <v>#N/A</v>
      </c>
      <c r="C391" s="51" t="e">
        <f>VLOOKUP($A391,DSMYDTU!$A$2:$G$487,3,0)</f>
        <v>#N/A</v>
      </c>
      <c r="D391" s="52" t="e">
        <f>VLOOKUP($A391,DSMYDTU!$A$2:$G$487,4,0)</f>
        <v>#N/A</v>
      </c>
      <c r="E391" s="15" t="e">
        <f>VLOOKUP($A391,DSMYDTU!$A$2:$G$487,5,0)</f>
        <v>#N/A</v>
      </c>
      <c r="F391" s="16" t="e">
        <f>VLOOKUP($A391,DSMYDTU!$A$2:$G$487,6,0)</f>
        <v>#N/A</v>
      </c>
      <c r="G391" s="17" t="e">
        <f>VLOOKUP(B391,'TK MYDTU'!$B$8:$Q$8047,13,0)</f>
        <v>#N/A</v>
      </c>
      <c r="H391" s="17" t="e">
        <f>VLOOKUP(B391,'TK MYDTU'!$B$8:$Q$8047,14,0)</f>
        <v>#N/A</v>
      </c>
      <c r="I391" s="17" t="e">
        <f>VLOOKUP(B391,'TK MYDTU'!$B$8:$Q$8047,15,0)</f>
        <v>#N/A</v>
      </c>
      <c r="J391" s="17" t="e">
        <f>VLOOKUP(B391,'TK MYDTU'!$B$8:$Q$8047,16,0)</f>
        <v>#N/A</v>
      </c>
      <c r="K391" s="17" t="e">
        <f t="shared" ref="K391:K454" si="24">J391=L391</f>
        <v>#N/A</v>
      </c>
      <c r="L391" s="17"/>
      <c r="M391" s="18">
        <f t="shared" ref="M391:M454" si="25">IF(AND(L391&gt;=1,ISNUMBER(L391)=TRUE),ROUND(SUMPRODUCT(G391:L391,$G$6:$L$6)/$M$6,1),0)</f>
        <v>0</v>
      </c>
      <c r="N391" s="19" t="str">
        <f t="shared" si="22"/>
        <v>Không</v>
      </c>
      <c r="O391" s="19" t="e">
        <f>VLOOKUP($A391,DSMYDTU!$A$2:$G$487,7,0)</f>
        <v>#N/A</v>
      </c>
      <c r="P391" s="20"/>
      <c r="Q391" s="53" t="e">
        <f t="shared" si="23"/>
        <v>#N/A</v>
      </c>
      <c r="R391" s="17" t="e">
        <f>VLOOKUP($B391,'TK MYDTU'!$B$8:$X$5049,18,0)</f>
        <v>#N/A</v>
      </c>
      <c r="T391" s="2"/>
      <c r="U391" s="19"/>
      <c r="V391" s="19"/>
    </row>
    <row r="392" spans="1:22" ht="13.8">
      <c r="A392" s="14">
        <v>386</v>
      </c>
      <c r="B392" s="15" t="e">
        <f>VLOOKUP($A392,DSMYDTU!$A$2:$E$487,2,0)</f>
        <v>#N/A</v>
      </c>
      <c r="C392" s="51" t="e">
        <f>VLOOKUP($A392,DSMYDTU!$A$2:$G$487,3,0)</f>
        <v>#N/A</v>
      </c>
      <c r="D392" s="52" t="e">
        <f>VLOOKUP($A392,DSMYDTU!$A$2:$G$487,4,0)</f>
        <v>#N/A</v>
      </c>
      <c r="E392" s="15" t="e">
        <f>VLOOKUP($A392,DSMYDTU!$A$2:$G$487,5,0)</f>
        <v>#N/A</v>
      </c>
      <c r="F392" s="16" t="e">
        <f>VLOOKUP($A392,DSMYDTU!$A$2:$G$487,6,0)</f>
        <v>#N/A</v>
      </c>
      <c r="G392" s="17" t="e">
        <f>VLOOKUP(B392,'TK MYDTU'!$B$8:$Q$8047,13,0)</f>
        <v>#N/A</v>
      </c>
      <c r="H392" s="17" t="e">
        <f>VLOOKUP(B392,'TK MYDTU'!$B$8:$Q$8047,14,0)</f>
        <v>#N/A</v>
      </c>
      <c r="I392" s="17" t="e">
        <f>VLOOKUP(B392,'TK MYDTU'!$B$8:$Q$8047,15,0)</f>
        <v>#N/A</v>
      </c>
      <c r="J392" s="17" t="e">
        <f>VLOOKUP(B392,'TK MYDTU'!$B$8:$Q$8047,16,0)</f>
        <v>#N/A</v>
      </c>
      <c r="K392" s="17" t="e">
        <f t="shared" si="24"/>
        <v>#N/A</v>
      </c>
      <c r="L392" s="17"/>
      <c r="M392" s="18">
        <f t="shared" si="25"/>
        <v>0</v>
      </c>
      <c r="N392" s="19" t="str">
        <f t="shared" ref="N392:N455" si="26">VLOOKUP(M392,$S$7:$T$542,2,0)</f>
        <v>Không</v>
      </c>
      <c r="O392" s="19" t="e">
        <f>VLOOKUP($A392,DSMYDTU!$A$2:$G$487,7,0)</f>
        <v>#N/A</v>
      </c>
      <c r="P392" s="20"/>
      <c r="Q392" s="53" t="e">
        <f t="shared" ref="Q392:Q455" si="27">R392=M392</f>
        <v>#N/A</v>
      </c>
      <c r="R392" s="17" t="e">
        <f>VLOOKUP($B392,'TK MYDTU'!$B$8:$X$5049,18,0)</f>
        <v>#N/A</v>
      </c>
      <c r="T392" s="2"/>
      <c r="U392" s="19"/>
      <c r="V392" s="19"/>
    </row>
    <row r="393" spans="1:22" ht="13.8">
      <c r="A393" s="14">
        <v>387</v>
      </c>
      <c r="B393" s="15" t="e">
        <f>VLOOKUP($A393,DSMYDTU!$A$2:$E$487,2,0)</f>
        <v>#N/A</v>
      </c>
      <c r="C393" s="51" t="e">
        <f>VLOOKUP($A393,DSMYDTU!$A$2:$G$487,3,0)</f>
        <v>#N/A</v>
      </c>
      <c r="D393" s="52" t="e">
        <f>VLOOKUP($A393,DSMYDTU!$A$2:$G$487,4,0)</f>
        <v>#N/A</v>
      </c>
      <c r="E393" s="15" t="e">
        <f>VLOOKUP($A393,DSMYDTU!$A$2:$G$487,5,0)</f>
        <v>#N/A</v>
      </c>
      <c r="F393" s="16" t="e">
        <f>VLOOKUP($A393,DSMYDTU!$A$2:$G$487,6,0)</f>
        <v>#N/A</v>
      </c>
      <c r="G393" s="17" t="e">
        <f>VLOOKUP(B393,'TK MYDTU'!$B$8:$Q$8047,13,0)</f>
        <v>#N/A</v>
      </c>
      <c r="H393" s="17" t="e">
        <f>VLOOKUP(B393,'TK MYDTU'!$B$8:$Q$8047,14,0)</f>
        <v>#N/A</v>
      </c>
      <c r="I393" s="17" t="e">
        <f>VLOOKUP(B393,'TK MYDTU'!$B$8:$Q$8047,15,0)</f>
        <v>#N/A</v>
      </c>
      <c r="J393" s="17" t="e">
        <f>VLOOKUP(B393,'TK MYDTU'!$B$8:$Q$8047,16,0)</f>
        <v>#N/A</v>
      </c>
      <c r="K393" s="17" t="e">
        <f t="shared" si="24"/>
        <v>#N/A</v>
      </c>
      <c r="L393" s="17"/>
      <c r="M393" s="18">
        <f t="shared" si="25"/>
        <v>0</v>
      </c>
      <c r="N393" s="19" t="str">
        <f t="shared" si="26"/>
        <v>Không</v>
      </c>
      <c r="O393" s="19" t="e">
        <f>VLOOKUP($A393,DSMYDTU!$A$2:$G$487,7,0)</f>
        <v>#N/A</v>
      </c>
      <c r="P393" s="20"/>
      <c r="Q393" s="53" t="e">
        <f t="shared" si="27"/>
        <v>#N/A</v>
      </c>
      <c r="R393" s="17" t="e">
        <f>VLOOKUP($B393,'TK MYDTU'!$B$8:$X$5049,18,0)</f>
        <v>#N/A</v>
      </c>
      <c r="T393" s="2"/>
      <c r="U393" s="19"/>
      <c r="V393" s="19"/>
    </row>
    <row r="394" spans="1:22" ht="13.8">
      <c r="A394" s="14">
        <v>388</v>
      </c>
      <c r="B394" s="15" t="e">
        <f>VLOOKUP($A394,DSMYDTU!$A$2:$E$487,2,0)</f>
        <v>#N/A</v>
      </c>
      <c r="C394" s="51" t="e">
        <f>VLOOKUP($A394,DSMYDTU!$A$2:$G$487,3,0)</f>
        <v>#N/A</v>
      </c>
      <c r="D394" s="52" t="e">
        <f>VLOOKUP($A394,DSMYDTU!$A$2:$G$487,4,0)</f>
        <v>#N/A</v>
      </c>
      <c r="E394" s="15" t="e">
        <f>VLOOKUP($A394,DSMYDTU!$A$2:$G$487,5,0)</f>
        <v>#N/A</v>
      </c>
      <c r="F394" s="16" t="e">
        <f>VLOOKUP($A394,DSMYDTU!$A$2:$G$487,6,0)</f>
        <v>#N/A</v>
      </c>
      <c r="G394" s="17" t="e">
        <f>VLOOKUP(B394,'TK MYDTU'!$B$8:$Q$8047,13,0)</f>
        <v>#N/A</v>
      </c>
      <c r="H394" s="17" t="e">
        <f>VLOOKUP(B394,'TK MYDTU'!$B$8:$Q$8047,14,0)</f>
        <v>#N/A</v>
      </c>
      <c r="I394" s="17" t="e">
        <f>VLOOKUP(B394,'TK MYDTU'!$B$8:$Q$8047,15,0)</f>
        <v>#N/A</v>
      </c>
      <c r="J394" s="17" t="e">
        <f>VLOOKUP(B394,'TK MYDTU'!$B$8:$Q$8047,16,0)</f>
        <v>#N/A</v>
      </c>
      <c r="K394" s="17" t="e">
        <f t="shared" si="24"/>
        <v>#N/A</v>
      </c>
      <c r="L394" s="17"/>
      <c r="M394" s="18">
        <f t="shared" si="25"/>
        <v>0</v>
      </c>
      <c r="N394" s="19" t="str">
        <f t="shared" si="26"/>
        <v>Không</v>
      </c>
      <c r="O394" s="19" t="e">
        <f>VLOOKUP($A394,DSMYDTU!$A$2:$G$487,7,0)</f>
        <v>#N/A</v>
      </c>
      <c r="P394" s="20"/>
      <c r="Q394" s="53" t="e">
        <f t="shared" si="27"/>
        <v>#N/A</v>
      </c>
      <c r="R394" s="17" t="e">
        <f>VLOOKUP($B394,'TK MYDTU'!$B$8:$X$5049,18,0)</f>
        <v>#N/A</v>
      </c>
      <c r="T394" s="2"/>
      <c r="U394" s="19"/>
      <c r="V394" s="19"/>
    </row>
    <row r="395" spans="1:22" ht="13.8">
      <c r="A395" s="14">
        <v>389</v>
      </c>
      <c r="B395" s="15" t="e">
        <f>VLOOKUP($A395,DSMYDTU!$A$2:$E$487,2,0)</f>
        <v>#N/A</v>
      </c>
      <c r="C395" s="51" t="e">
        <f>VLOOKUP($A395,DSMYDTU!$A$2:$G$487,3,0)</f>
        <v>#N/A</v>
      </c>
      <c r="D395" s="52" t="e">
        <f>VLOOKUP($A395,DSMYDTU!$A$2:$G$487,4,0)</f>
        <v>#N/A</v>
      </c>
      <c r="E395" s="15" t="e">
        <f>VLOOKUP($A395,DSMYDTU!$A$2:$G$487,5,0)</f>
        <v>#N/A</v>
      </c>
      <c r="F395" s="16" t="e">
        <f>VLOOKUP($A395,DSMYDTU!$A$2:$G$487,6,0)</f>
        <v>#N/A</v>
      </c>
      <c r="G395" s="17" t="e">
        <f>VLOOKUP(B395,'TK MYDTU'!$B$8:$Q$8047,13,0)</f>
        <v>#N/A</v>
      </c>
      <c r="H395" s="17" t="e">
        <f>VLOOKUP(B395,'TK MYDTU'!$B$8:$Q$8047,14,0)</f>
        <v>#N/A</v>
      </c>
      <c r="I395" s="17" t="e">
        <f>VLOOKUP(B395,'TK MYDTU'!$B$8:$Q$8047,15,0)</f>
        <v>#N/A</v>
      </c>
      <c r="J395" s="17" t="e">
        <f>VLOOKUP(B395,'TK MYDTU'!$B$8:$Q$8047,16,0)</f>
        <v>#N/A</v>
      </c>
      <c r="K395" s="17" t="e">
        <f t="shared" si="24"/>
        <v>#N/A</v>
      </c>
      <c r="L395" s="17"/>
      <c r="M395" s="18">
        <f t="shared" si="25"/>
        <v>0</v>
      </c>
      <c r="N395" s="19" t="str">
        <f t="shared" si="26"/>
        <v>Không</v>
      </c>
      <c r="O395" s="19" t="e">
        <f>VLOOKUP($A395,DSMYDTU!$A$2:$G$487,7,0)</f>
        <v>#N/A</v>
      </c>
      <c r="P395" s="20"/>
      <c r="Q395" s="53" t="e">
        <f t="shared" si="27"/>
        <v>#N/A</v>
      </c>
      <c r="R395" s="17" t="e">
        <f>VLOOKUP($B395,'TK MYDTU'!$B$8:$X$5049,18,0)</f>
        <v>#N/A</v>
      </c>
      <c r="T395" s="2"/>
      <c r="U395" s="19"/>
      <c r="V395" s="19"/>
    </row>
    <row r="396" spans="1:22" ht="13.8">
      <c r="A396" s="14">
        <v>390</v>
      </c>
      <c r="B396" s="15" t="e">
        <f>VLOOKUP($A396,DSMYDTU!$A$2:$E$487,2,0)</f>
        <v>#N/A</v>
      </c>
      <c r="C396" s="51" t="e">
        <f>VLOOKUP($A396,DSMYDTU!$A$2:$G$487,3,0)</f>
        <v>#N/A</v>
      </c>
      <c r="D396" s="52" t="e">
        <f>VLOOKUP($A396,DSMYDTU!$A$2:$G$487,4,0)</f>
        <v>#N/A</v>
      </c>
      <c r="E396" s="15" t="e">
        <f>VLOOKUP($A396,DSMYDTU!$A$2:$G$487,5,0)</f>
        <v>#N/A</v>
      </c>
      <c r="F396" s="16" t="e">
        <f>VLOOKUP($A396,DSMYDTU!$A$2:$G$487,6,0)</f>
        <v>#N/A</v>
      </c>
      <c r="G396" s="17" t="e">
        <f>VLOOKUP(B396,'TK MYDTU'!$B$8:$Q$8047,13,0)</f>
        <v>#N/A</v>
      </c>
      <c r="H396" s="17" t="e">
        <f>VLOOKUP(B396,'TK MYDTU'!$B$8:$Q$8047,14,0)</f>
        <v>#N/A</v>
      </c>
      <c r="I396" s="17" t="e">
        <f>VLOOKUP(B396,'TK MYDTU'!$B$8:$Q$8047,15,0)</f>
        <v>#N/A</v>
      </c>
      <c r="J396" s="17" t="e">
        <f>VLOOKUP(B396,'TK MYDTU'!$B$8:$Q$8047,16,0)</f>
        <v>#N/A</v>
      </c>
      <c r="K396" s="17" t="e">
        <f t="shared" si="24"/>
        <v>#N/A</v>
      </c>
      <c r="L396" s="17"/>
      <c r="M396" s="18">
        <f t="shared" si="25"/>
        <v>0</v>
      </c>
      <c r="N396" s="19" t="str">
        <f t="shared" si="26"/>
        <v>Không</v>
      </c>
      <c r="O396" s="19" t="e">
        <f>VLOOKUP($A396,DSMYDTU!$A$2:$G$487,7,0)</f>
        <v>#N/A</v>
      </c>
      <c r="P396" s="20"/>
      <c r="Q396" s="53" t="e">
        <f t="shared" si="27"/>
        <v>#N/A</v>
      </c>
      <c r="R396" s="17" t="e">
        <f>VLOOKUP($B396,'TK MYDTU'!$B$8:$X$5049,18,0)</f>
        <v>#N/A</v>
      </c>
      <c r="T396" s="2"/>
      <c r="U396" s="19"/>
      <c r="V396" s="19"/>
    </row>
    <row r="397" spans="1:22" ht="13.8">
      <c r="A397" s="14">
        <v>391</v>
      </c>
      <c r="B397" s="15" t="e">
        <f>VLOOKUP($A397,DSMYDTU!$A$2:$E$487,2,0)</f>
        <v>#N/A</v>
      </c>
      <c r="C397" s="51" t="e">
        <f>VLOOKUP($A397,DSMYDTU!$A$2:$G$487,3,0)</f>
        <v>#N/A</v>
      </c>
      <c r="D397" s="52" t="e">
        <f>VLOOKUP($A397,DSMYDTU!$A$2:$G$487,4,0)</f>
        <v>#N/A</v>
      </c>
      <c r="E397" s="15" t="e">
        <f>VLOOKUP($A397,DSMYDTU!$A$2:$G$487,5,0)</f>
        <v>#N/A</v>
      </c>
      <c r="F397" s="16" t="e">
        <f>VLOOKUP($A397,DSMYDTU!$A$2:$G$487,6,0)</f>
        <v>#N/A</v>
      </c>
      <c r="G397" s="17" t="e">
        <f>VLOOKUP(B397,'TK MYDTU'!$B$8:$Q$8047,13,0)</f>
        <v>#N/A</v>
      </c>
      <c r="H397" s="17" t="e">
        <f>VLOOKUP(B397,'TK MYDTU'!$B$8:$Q$8047,14,0)</f>
        <v>#N/A</v>
      </c>
      <c r="I397" s="17" t="e">
        <f>VLOOKUP(B397,'TK MYDTU'!$B$8:$Q$8047,15,0)</f>
        <v>#N/A</v>
      </c>
      <c r="J397" s="17" t="e">
        <f>VLOOKUP(B397,'TK MYDTU'!$B$8:$Q$8047,16,0)</f>
        <v>#N/A</v>
      </c>
      <c r="K397" s="17" t="e">
        <f t="shared" si="24"/>
        <v>#N/A</v>
      </c>
      <c r="L397" s="17"/>
      <c r="M397" s="18">
        <f t="shared" si="25"/>
        <v>0</v>
      </c>
      <c r="N397" s="19" t="str">
        <f t="shared" si="26"/>
        <v>Không</v>
      </c>
      <c r="O397" s="19" t="e">
        <f>VLOOKUP($A397,DSMYDTU!$A$2:$G$487,7,0)</f>
        <v>#N/A</v>
      </c>
      <c r="P397" s="20"/>
      <c r="Q397" s="53" t="e">
        <f t="shared" si="27"/>
        <v>#N/A</v>
      </c>
      <c r="R397" s="17" t="e">
        <f>VLOOKUP($B397,'TK MYDTU'!$B$8:$X$5049,18,0)</f>
        <v>#N/A</v>
      </c>
      <c r="T397" s="2"/>
      <c r="U397" s="19"/>
      <c r="V397" s="19"/>
    </row>
    <row r="398" spans="1:22" ht="13.8">
      <c r="A398" s="14">
        <v>392</v>
      </c>
      <c r="B398" s="15" t="e">
        <f>VLOOKUP($A398,DSMYDTU!$A$2:$E$487,2,0)</f>
        <v>#N/A</v>
      </c>
      <c r="C398" s="51" t="e">
        <f>VLOOKUP($A398,DSMYDTU!$A$2:$G$487,3,0)</f>
        <v>#N/A</v>
      </c>
      <c r="D398" s="52" t="e">
        <f>VLOOKUP($A398,DSMYDTU!$A$2:$G$487,4,0)</f>
        <v>#N/A</v>
      </c>
      <c r="E398" s="15" t="e">
        <f>VLOOKUP($A398,DSMYDTU!$A$2:$G$487,5,0)</f>
        <v>#N/A</v>
      </c>
      <c r="F398" s="16" t="e">
        <f>VLOOKUP($A398,DSMYDTU!$A$2:$G$487,6,0)</f>
        <v>#N/A</v>
      </c>
      <c r="G398" s="17" t="e">
        <f>VLOOKUP(B398,'TK MYDTU'!$B$8:$Q$8047,13,0)</f>
        <v>#N/A</v>
      </c>
      <c r="H398" s="17" t="e">
        <f>VLOOKUP(B398,'TK MYDTU'!$B$8:$Q$8047,14,0)</f>
        <v>#N/A</v>
      </c>
      <c r="I398" s="17" t="e">
        <f>VLOOKUP(B398,'TK MYDTU'!$B$8:$Q$8047,15,0)</f>
        <v>#N/A</v>
      </c>
      <c r="J398" s="17" t="e">
        <f>VLOOKUP(B398,'TK MYDTU'!$B$8:$Q$8047,16,0)</f>
        <v>#N/A</v>
      </c>
      <c r="K398" s="17" t="e">
        <f t="shared" si="24"/>
        <v>#N/A</v>
      </c>
      <c r="L398" s="17"/>
      <c r="M398" s="18">
        <f t="shared" si="25"/>
        <v>0</v>
      </c>
      <c r="N398" s="19" t="str">
        <f t="shared" si="26"/>
        <v>Không</v>
      </c>
      <c r="O398" s="19" t="e">
        <f>VLOOKUP($A398,DSMYDTU!$A$2:$G$487,7,0)</f>
        <v>#N/A</v>
      </c>
      <c r="P398" s="20"/>
      <c r="Q398" s="53" t="e">
        <f t="shared" si="27"/>
        <v>#N/A</v>
      </c>
      <c r="R398" s="17" t="e">
        <f>VLOOKUP($B398,'TK MYDTU'!$B$8:$X$5049,18,0)</f>
        <v>#N/A</v>
      </c>
      <c r="T398" s="2"/>
      <c r="U398" s="19"/>
      <c r="V398" s="19"/>
    </row>
    <row r="399" spans="1:22" ht="13.8">
      <c r="A399" s="14">
        <v>393</v>
      </c>
      <c r="B399" s="15" t="e">
        <f>VLOOKUP($A399,DSMYDTU!$A$2:$E$487,2,0)</f>
        <v>#N/A</v>
      </c>
      <c r="C399" s="51" t="e">
        <f>VLOOKUP($A399,DSMYDTU!$A$2:$G$487,3,0)</f>
        <v>#N/A</v>
      </c>
      <c r="D399" s="52" t="e">
        <f>VLOOKUP($A399,DSMYDTU!$A$2:$G$487,4,0)</f>
        <v>#N/A</v>
      </c>
      <c r="E399" s="15" t="e">
        <f>VLOOKUP($A399,DSMYDTU!$A$2:$G$487,5,0)</f>
        <v>#N/A</v>
      </c>
      <c r="F399" s="16" t="e">
        <f>VLOOKUP($A399,DSMYDTU!$A$2:$G$487,6,0)</f>
        <v>#N/A</v>
      </c>
      <c r="G399" s="17" t="e">
        <f>VLOOKUP(B399,'TK MYDTU'!$B$8:$Q$8047,13,0)</f>
        <v>#N/A</v>
      </c>
      <c r="H399" s="17" t="e">
        <f>VLOOKUP(B399,'TK MYDTU'!$B$8:$Q$8047,14,0)</f>
        <v>#N/A</v>
      </c>
      <c r="I399" s="17" t="e">
        <f>VLOOKUP(B399,'TK MYDTU'!$B$8:$Q$8047,15,0)</f>
        <v>#N/A</v>
      </c>
      <c r="J399" s="17" t="e">
        <f>VLOOKUP(B399,'TK MYDTU'!$B$8:$Q$8047,16,0)</f>
        <v>#N/A</v>
      </c>
      <c r="K399" s="17" t="e">
        <f t="shared" si="24"/>
        <v>#N/A</v>
      </c>
      <c r="L399" s="17"/>
      <c r="M399" s="18">
        <f t="shared" si="25"/>
        <v>0</v>
      </c>
      <c r="N399" s="19" t="str">
        <f t="shared" si="26"/>
        <v>Không</v>
      </c>
      <c r="O399" s="19" t="e">
        <f>VLOOKUP($A399,DSMYDTU!$A$2:$G$487,7,0)</f>
        <v>#N/A</v>
      </c>
      <c r="P399" s="20"/>
      <c r="Q399" s="53" t="e">
        <f t="shared" si="27"/>
        <v>#N/A</v>
      </c>
      <c r="R399" s="17" t="e">
        <f>VLOOKUP($B399,'TK MYDTU'!$B$8:$X$5049,18,0)</f>
        <v>#N/A</v>
      </c>
      <c r="T399" s="2"/>
      <c r="U399" s="19"/>
      <c r="V399" s="19"/>
    </row>
    <row r="400" spans="1:22" ht="13.8">
      <c r="A400" s="14">
        <v>394</v>
      </c>
      <c r="B400" s="15" t="e">
        <f>VLOOKUP($A400,DSMYDTU!$A$2:$E$487,2,0)</f>
        <v>#N/A</v>
      </c>
      <c r="C400" s="51" t="e">
        <f>VLOOKUP($A400,DSMYDTU!$A$2:$G$487,3,0)</f>
        <v>#N/A</v>
      </c>
      <c r="D400" s="52" t="e">
        <f>VLOOKUP($A400,DSMYDTU!$A$2:$G$487,4,0)</f>
        <v>#N/A</v>
      </c>
      <c r="E400" s="15" t="e">
        <f>VLOOKUP($A400,DSMYDTU!$A$2:$G$487,5,0)</f>
        <v>#N/A</v>
      </c>
      <c r="F400" s="16" t="e">
        <f>VLOOKUP($A400,DSMYDTU!$A$2:$G$487,6,0)</f>
        <v>#N/A</v>
      </c>
      <c r="G400" s="17" t="e">
        <f>VLOOKUP(B400,'TK MYDTU'!$B$8:$Q$8047,13,0)</f>
        <v>#N/A</v>
      </c>
      <c r="H400" s="17" t="e">
        <f>VLOOKUP(B400,'TK MYDTU'!$B$8:$Q$8047,14,0)</f>
        <v>#N/A</v>
      </c>
      <c r="I400" s="17" t="e">
        <f>VLOOKUP(B400,'TK MYDTU'!$B$8:$Q$8047,15,0)</f>
        <v>#N/A</v>
      </c>
      <c r="J400" s="17" t="e">
        <f>VLOOKUP(B400,'TK MYDTU'!$B$8:$Q$8047,16,0)</f>
        <v>#N/A</v>
      </c>
      <c r="K400" s="17" t="e">
        <f t="shared" si="24"/>
        <v>#N/A</v>
      </c>
      <c r="L400" s="17"/>
      <c r="M400" s="18">
        <f t="shared" si="25"/>
        <v>0</v>
      </c>
      <c r="N400" s="19" t="str">
        <f t="shared" si="26"/>
        <v>Không</v>
      </c>
      <c r="O400" s="19" t="e">
        <f>VLOOKUP($A400,DSMYDTU!$A$2:$G$487,7,0)</f>
        <v>#N/A</v>
      </c>
      <c r="P400" s="20"/>
      <c r="Q400" s="53" t="e">
        <f t="shared" si="27"/>
        <v>#N/A</v>
      </c>
      <c r="R400" s="17" t="e">
        <f>VLOOKUP($B400,'TK MYDTU'!$B$8:$X$5049,18,0)</f>
        <v>#N/A</v>
      </c>
      <c r="T400" s="2"/>
      <c r="U400" s="19"/>
      <c r="V400" s="19"/>
    </row>
    <row r="401" spans="1:22" ht="13.8">
      <c r="A401" s="14">
        <v>395</v>
      </c>
      <c r="B401" s="15" t="e">
        <f>VLOOKUP($A401,DSMYDTU!$A$2:$E$487,2,0)</f>
        <v>#N/A</v>
      </c>
      <c r="C401" s="51" t="e">
        <f>VLOOKUP($A401,DSMYDTU!$A$2:$G$487,3,0)</f>
        <v>#N/A</v>
      </c>
      <c r="D401" s="52" t="e">
        <f>VLOOKUP($A401,DSMYDTU!$A$2:$G$487,4,0)</f>
        <v>#N/A</v>
      </c>
      <c r="E401" s="15" t="e">
        <f>VLOOKUP($A401,DSMYDTU!$A$2:$G$487,5,0)</f>
        <v>#N/A</v>
      </c>
      <c r="F401" s="16" t="e">
        <f>VLOOKUP($A401,DSMYDTU!$A$2:$G$487,6,0)</f>
        <v>#N/A</v>
      </c>
      <c r="G401" s="17" t="e">
        <f>VLOOKUP(B401,'TK MYDTU'!$B$8:$Q$8047,13,0)</f>
        <v>#N/A</v>
      </c>
      <c r="H401" s="17" t="e">
        <f>VLOOKUP(B401,'TK MYDTU'!$B$8:$Q$8047,14,0)</f>
        <v>#N/A</v>
      </c>
      <c r="I401" s="17" t="e">
        <f>VLOOKUP(B401,'TK MYDTU'!$B$8:$Q$8047,15,0)</f>
        <v>#N/A</v>
      </c>
      <c r="J401" s="17" t="e">
        <f>VLOOKUP(B401,'TK MYDTU'!$B$8:$Q$8047,16,0)</f>
        <v>#N/A</v>
      </c>
      <c r="K401" s="17" t="e">
        <f t="shared" si="24"/>
        <v>#N/A</v>
      </c>
      <c r="L401" s="17"/>
      <c r="M401" s="18">
        <f t="shared" si="25"/>
        <v>0</v>
      </c>
      <c r="N401" s="19" t="str">
        <f t="shared" si="26"/>
        <v>Không</v>
      </c>
      <c r="O401" s="19" t="e">
        <f>VLOOKUP($A401,DSMYDTU!$A$2:$G$487,7,0)</f>
        <v>#N/A</v>
      </c>
      <c r="P401" s="20"/>
      <c r="Q401" s="53" t="e">
        <f t="shared" si="27"/>
        <v>#N/A</v>
      </c>
      <c r="R401" s="17" t="e">
        <f>VLOOKUP($B401,'TK MYDTU'!$B$8:$X$5049,18,0)</f>
        <v>#N/A</v>
      </c>
      <c r="T401" s="2"/>
      <c r="U401" s="19"/>
      <c r="V401" s="19"/>
    </row>
    <row r="402" spans="1:22" ht="13.8">
      <c r="A402" s="14">
        <v>396</v>
      </c>
      <c r="B402" s="15" t="e">
        <f>VLOOKUP($A402,DSMYDTU!$A$2:$E$487,2,0)</f>
        <v>#N/A</v>
      </c>
      <c r="C402" s="51" t="e">
        <f>VLOOKUP($A402,DSMYDTU!$A$2:$G$487,3,0)</f>
        <v>#N/A</v>
      </c>
      <c r="D402" s="52" t="e">
        <f>VLOOKUP($A402,DSMYDTU!$A$2:$G$487,4,0)</f>
        <v>#N/A</v>
      </c>
      <c r="E402" s="15" t="e">
        <f>VLOOKUP($A402,DSMYDTU!$A$2:$G$487,5,0)</f>
        <v>#N/A</v>
      </c>
      <c r="F402" s="16" t="e">
        <f>VLOOKUP($A402,DSMYDTU!$A$2:$G$487,6,0)</f>
        <v>#N/A</v>
      </c>
      <c r="G402" s="17" t="e">
        <f>VLOOKUP(B402,'TK MYDTU'!$B$8:$Q$8047,13,0)</f>
        <v>#N/A</v>
      </c>
      <c r="H402" s="17" t="e">
        <f>VLOOKUP(B402,'TK MYDTU'!$B$8:$Q$8047,14,0)</f>
        <v>#N/A</v>
      </c>
      <c r="I402" s="17" t="e">
        <f>VLOOKUP(B402,'TK MYDTU'!$B$8:$Q$8047,15,0)</f>
        <v>#N/A</v>
      </c>
      <c r="J402" s="17" t="e">
        <f>VLOOKUP(B402,'TK MYDTU'!$B$8:$Q$8047,16,0)</f>
        <v>#N/A</v>
      </c>
      <c r="K402" s="17" t="e">
        <f t="shared" si="24"/>
        <v>#N/A</v>
      </c>
      <c r="L402" s="17"/>
      <c r="M402" s="18">
        <f t="shared" si="25"/>
        <v>0</v>
      </c>
      <c r="N402" s="19" t="str">
        <f t="shared" si="26"/>
        <v>Không</v>
      </c>
      <c r="O402" s="19" t="e">
        <f>VLOOKUP($A402,DSMYDTU!$A$2:$G$487,7,0)</f>
        <v>#N/A</v>
      </c>
      <c r="P402" s="20"/>
      <c r="Q402" s="53" t="e">
        <f t="shared" si="27"/>
        <v>#N/A</v>
      </c>
      <c r="R402" s="17" t="e">
        <f>VLOOKUP($B402,'TK MYDTU'!$B$8:$X$5049,18,0)</f>
        <v>#N/A</v>
      </c>
      <c r="T402" s="2"/>
      <c r="U402" s="19"/>
      <c r="V402" s="19"/>
    </row>
    <row r="403" spans="1:22" ht="13.8">
      <c r="A403" s="14">
        <v>397</v>
      </c>
      <c r="B403" s="15" t="e">
        <f>VLOOKUP($A403,DSMYDTU!$A$2:$E$487,2,0)</f>
        <v>#N/A</v>
      </c>
      <c r="C403" s="51" t="e">
        <f>VLOOKUP($A403,DSMYDTU!$A$2:$G$487,3,0)</f>
        <v>#N/A</v>
      </c>
      <c r="D403" s="52" t="e">
        <f>VLOOKUP($A403,DSMYDTU!$A$2:$G$487,4,0)</f>
        <v>#N/A</v>
      </c>
      <c r="E403" s="15" t="e">
        <f>VLOOKUP($A403,DSMYDTU!$A$2:$G$487,5,0)</f>
        <v>#N/A</v>
      </c>
      <c r="F403" s="16" t="e">
        <f>VLOOKUP($A403,DSMYDTU!$A$2:$G$487,6,0)</f>
        <v>#N/A</v>
      </c>
      <c r="G403" s="17" t="e">
        <f>VLOOKUP(B403,'TK MYDTU'!$B$8:$Q$8047,13,0)</f>
        <v>#N/A</v>
      </c>
      <c r="H403" s="17" t="e">
        <f>VLOOKUP(B403,'TK MYDTU'!$B$8:$Q$8047,14,0)</f>
        <v>#N/A</v>
      </c>
      <c r="I403" s="17" t="e">
        <f>VLOOKUP(B403,'TK MYDTU'!$B$8:$Q$8047,15,0)</f>
        <v>#N/A</v>
      </c>
      <c r="J403" s="17" t="e">
        <f>VLOOKUP(B403,'TK MYDTU'!$B$8:$Q$8047,16,0)</f>
        <v>#N/A</v>
      </c>
      <c r="K403" s="17" t="e">
        <f t="shared" si="24"/>
        <v>#N/A</v>
      </c>
      <c r="L403" s="17"/>
      <c r="M403" s="18">
        <f t="shared" si="25"/>
        <v>0</v>
      </c>
      <c r="N403" s="19" t="str">
        <f t="shared" si="26"/>
        <v>Không</v>
      </c>
      <c r="O403" s="19" t="e">
        <f>VLOOKUP($A403,DSMYDTU!$A$2:$G$487,7,0)</f>
        <v>#N/A</v>
      </c>
      <c r="P403" s="20"/>
      <c r="Q403" s="53" t="e">
        <f t="shared" si="27"/>
        <v>#N/A</v>
      </c>
      <c r="R403" s="17" t="e">
        <f>VLOOKUP($B403,'TK MYDTU'!$B$8:$X$5049,18,0)</f>
        <v>#N/A</v>
      </c>
      <c r="T403" s="2"/>
      <c r="U403" s="19"/>
      <c r="V403" s="19"/>
    </row>
    <row r="404" spans="1:22" ht="13.8">
      <c r="A404" s="14">
        <v>398</v>
      </c>
      <c r="B404" s="15" t="e">
        <f>VLOOKUP($A404,DSMYDTU!$A$2:$E$487,2,0)</f>
        <v>#N/A</v>
      </c>
      <c r="C404" s="51" t="e">
        <f>VLOOKUP($A404,DSMYDTU!$A$2:$G$487,3,0)</f>
        <v>#N/A</v>
      </c>
      <c r="D404" s="52" t="e">
        <f>VLOOKUP($A404,DSMYDTU!$A$2:$G$487,4,0)</f>
        <v>#N/A</v>
      </c>
      <c r="E404" s="15" t="e">
        <f>VLOOKUP($A404,DSMYDTU!$A$2:$G$487,5,0)</f>
        <v>#N/A</v>
      </c>
      <c r="F404" s="16" t="e">
        <f>VLOOKUP($A404,DSMYDTU!$A$2:$G$487,6,0)</f>
        <v>#N/A</v>
      </c>
      <c r="G404" s="17" t="e">
        <f>VLOOKUP(B404,'TK MYDTU'!$B$8:$Q$8047,13,0)</f>
        <v>#N/A</v>
      </c>
      <c r="H404" s="17" t="e">
        <f>VLOOKUP(B404,'TK MYDTU'!$B$8:$Q$8047,14,0)</f>
        <v>#N/A</v>
      </c>
      <c r="I404" s="17" t="e">
        <f>VLOOKUP(B404,'TK MYDTU'!$B$8:$Q$8047,15,0)</f>
        <v>#N/A</v>
      </c>
      <c r="J404" s="17" t="e">
        <f>VLOOKUP(B404,'TK MYDTU'!$B$8:$Q$8047,16,0)</f>
        <v>#N/A</v>
      </c>
      <c r="K404" s="17" t="e">
        <f t="shared" si="24"/>
        <v>#N/A</v>
      </c>
      <c r="L404" s="17"/>
      <c r="M404" s="18">
        <f t="shared" si="25"/>
        <v>0</v>
      </c>
      <c r="N404" s="19" t="str">
        <f t="shared" si="26"/>
        <v>Không</v>
      </c>
      <c r="O404" s="19" t="e">
        <f>VLOOKUP($A404,DSMYDTU!$A$2:$G$487,7,0)</f>
        <v>#N/A</v>
      </c>
      <c r="P404" s="20"/>
      <c r="Q404" s="53" t="e">
        <f t="shared" si="27"/>
        <v>#N/A</v>
      </c>
      <c r="R404" s="17" t="e">
        <f>VLOOKUP($B404,'TK MYDTU'!$B$8:$X$5049,18,0)</f>
        <v>#N/A</v>
      </c>
      <c r="T404" s="2"/>
      <c r="U404" s="19"/>
      <c r="V404" s="19"/>
    </row>
    <row r="405" spans="1:22" ht="13.8">
      <c r="A405" s="14">
        <v>399</v>
      </c>
      <c r="B405" s="15" t="e">
        <f>VLOOKUP($A405,DSMYDTU!$A$2:$E$487,2,0)</f>
        <v>#N/A</v>
      </c>
      <c r="C405" s="51" t="e">
        <f>VLOOKUP($A405,DSMYDTU!$A$2:$G$487,3,0)</f>
        <v>#N/A</v>
      </c>
      <c r="D405" s="52" t="e">
        <f>VLOOKUP($A405,DSMYDTU!$A$2:$G$487,4,0)</f>
        <v>#N/A</v>
      </c>
      <c r="E405" s="15" t="e">
        <f>VLOOKUP($A405,DSMYDTU!$A$2:$G$487,5,0)</f>
        <v>#N/A</v>
      </c>
      <c r="F405" s="16" t="e">
        <f>VLOOKUP($A405,DSMYDTU!$A$2:$G$487,6,0)</f>
        <v>#N/A</v>
      </c>
      <c r="G405" s="17" t="e">
        <f>VLOOKUP(B405,'TK MYDTU'!$B$8:$Q$8047,13,0)</f>
        <v>#N/A</v>
      </c>
      <c r="H405" s="17" t="e">
        <f>VLOOKUP(B405,'TK MYDTU'!$B$8:$Q$8047,14,0)</f>
        <v>#N/A</v>
      </c>
      <c r="I405" s="17" t="e">
        <f>VLOOKUP(B405,'TK MYDTU'!$B$8:$Q$8047,15,0)</f>
        <v>#N/A</v>
      </c>
      <c r="J405" s="17" t="e">
        <f>VLOOKUP(B405,'TK MYDTU'!$B$8:$Q$8047,16,0)</f>
        <v>#N/A</v>
      </c>
      <c r="K405" s="17" t="e">
        <f t="shared" si="24"/>
        <v>#N/A</v>
      </c>
      <c r="L405" s="17"/>
      <c r="M405" s="18">
        <f t="shared" si="25"/>
        <v>0</v>
      </c>
      <c r="N405" s="19" t="str">
        <f t="shared" si="26"/>
        <v>Không</v>
      </c>
      <c r="O405" s="19" t="e">
        <f>VLOOKUP($A405,DSMYDTU!$A$2:$G$487,7,0)</f>
        <v>#N/A</v>
      </c>
      <c r="P405" s="20"/>
      <c r="Q405" s="53" t="e">
        <f t="shared" si="27"/>
        <v>#N/A</v>
      </c>
      <c r="R405" s="17" t="e">
        <f>VLOOKUP($B405,'TK MYDTU'!$B$8:$X$5049,18,0)</f>
        <v>#N/A</v>
      </c>
      <c r="T405" s="2"/>
      <c r="U405" s="19"/>
      <c r="V405" s="19"/>
    </row>
    <row r="406" spans="1:22" ht="13.8">
      <c r="A406" s="14">
        <v>400</v>
      </c>
      <c r="B406" s="15" t="e">
        <f>VLOOKUP($A406,DSMYDTU!$A$2:$E$487,2,0)</f>
        <v>#N/A</v>
      </c>
      <c r="C406" s="51" t="e">
        <f>VLOOKUP($A406,DSMYDTU!$A$2:$G$487,3,0)</f>
        <v>#N/A</v>
      </c>
      <c r="D406" s="52" t="e">
        <f>VLOOKUP($A406,DSMYDTU!$A$2:$G$487,4,0)</f>
        <v>#N/A</v>
      </c>
      <c r="E406" s="15" t="e">
        <f>VLOOKUP($A406,DSMYDTU!$A$2:$G$487,5,0)</f>
        <v>#N/A</v>
      </c>
      <c r="F406" s="16" t="e">
        <f>VLOOKUP($A406,DSMYDTU!$A$2:$G$487,6,0)</f>
        <v>#N/A</v>
      </c>
      <c r="G406" s="17" t="e">
        <f>VLOOKUP(B406,'TK MYDTU'!$B$8:$Q$8047,13,0)</f>
        <v>#N/A</v>
      </c>
      <c r="H406" s="17" t="e">
        <f>VLOOKUP(B406,'TK MYDTU'!$B$8:$Q$8047,14,0)</f>
        <v>#N/A</v>
      </c>
      <c r="I406" s="17" t="e">
        <f>VLOOKUP(B406,'TK MYDTU'!$B$8:$Q$8047,15,0)</f>
        <v>#N/A</v>
      </c>
      <c r="J406" s="17" t="e">
        <f>VLOOKUP(B406,'TK MYDTU'!$B$8:$Q$8047,16,0)</f>
        <v>#N/A</v>
      </c>
      <c r="K406" s="17" t="e">
        <f t="shared" si="24"/>
        <v>#N/A</v>
      </c>
      <c r="L406" s="17"/>
      <c r="M406" s="18">
        <f t="shared" si="25"/>
        <v>0</v>
      </c>
      <c r="N406" s="19" t="str">
        <f t="shared" si="26"/>
        <v>Không</v>
      </c>
      <c r="O406" s="19" t="e">
        <f>VLOOKUP($A406,DSMYDTU!$A$2:$G$487,7,0)</f>
        <v>#N/A</v>
      </c>
      <c r="P406" s="20"/>
      <c r="Q406" s="53" t="e">
        <f t="shared" si="27"/>
        <v>#N/A</v>
      </c>
      <c r="R406" s="17" t="e">
        <f>VLOOKUP($B406,'TK MYDTU'!$B$8:$X$5049,18,0)</f>
        <v>#N/A</v>
      </c>
      <c r="T406" s="2"/>
      <c r="U406" s="19"/>
      <c r="V406" s="19"/>
    </row>
    <row r="407" spans="1:22" ht="13.8">
      <c r="A407" s="14">
        <v>401</v>
      </c>
      <c r="B407" s="15" t="e">
        <f>VLOOKUP($A407,DSMYDTU!$A$2:$E$487,2,0)</f>
        <v>#N/A</v>
      </c>
      <c r="C407" s="51" t="e">
        <f>VLOOKUP($A407,DSMYDTU!$A$2:$G$487,3,0)</f>
        <v>#N/A</v>
      </c>
      <c r="D407" s="52" t="e">
        <f>VLOOKUP($A407,DSMYDTU!$A$2:$G$487,4,0)</f>
        <v>#N/A</v>
      </c>
      <c r="E407" s="15" t="e">
        <f>VLOOKUP($A407,DSMYDTU!$A$2:$G$487,5,0)</f>
        <v>#N/A</v>
      </c>
      <c r="F407" s="16" t="e">
        <f>VLOOKUP($A407,DSMYDTU!$A$2:$G$487,6,0)</f>
        <v>#N/A</v>
      </c>
      <c r="G407" s="17" t="e">
        <f>VLOOKUP(B407,'TK MYDTU'!$B$8:$Q$8047,13,0)</f>
        <v>#N/A</v>
      </c>
      <c r="H407" s="17" t="e">
        <f>VLOOKUP(B407,'TK MYDTU'!$B$8:$Q$8047,14,0)</f>
        <v>#N/A</v>
      </c>
      <c r="I407" s="17" t="e">
        <f>VLOOKUP(B407,'TK MYDTU'!$B$8:$Q$8047,15,0)</f>
        <v>#N/A</v>
      </c>
      <c r="J407" s="17" t="e">
        <f>VLOOKUP(B407,'TK MYDTU'!$B$8:$Q$8047,16,0)</f>
        <v>#N/A</v>
      </c>
      <c r="K407" s="17" t="e">
        <f t="shared" si="24"/>
        <v>#N/A</v>
      </c>
      <c r="L407" s="17"/>
      <c r="M407" s="18">
        <f t="shared" si="25"/>
        <v>0</v>
      </c>
      <c r="N407" s="19" t="str">
        <f t="shared" si="26"/>
        <v>Không</v>
      </c>
      <c r="O407" s="19" t="e">
        <f>VLOOKUP($A407,DSMYDTU!$A$2:$G$487,7,0)</f>
        <v>#N/A</v>
      </c>
      <c r="P407" s="20"/>
      <c r="Q407" s="53" t="e">
        <f t="shared" si="27"/>
        <v>#N/A</v>
      </c>
      <c r="R407" s="17" t="e">
        <f>VLOOKUP($B407,'TK MYDTU'!$B$8:$X$5049,18,0)</f>
        <v>#N/A</v>
      </c>
      <c r="T407" s="2"/>
      <c r="U407" s="19"/>
      <c r="V407" s="19"/>
    </row>
    <row r="408" spans="1:22" ht="13.8">
      <c r="A408" s="14">
        <v>402</v>
      </c>
      <c r="B408" s="15" t="e">
        <f>VLOOKUP($A408,DSMYDTU!$A$2:$E$487,2,0)</f>
        <v>#N/A</v>
      </c>
      <c r="C408" s="51" t="e">
        <f>VLOOKUP($A408,DSMYDTU!$A$2:$G$487,3,0)</f>
        <v>#N/A</v>
      </c>
      <c r="D408" s="52" t="e">
        <f>VLOOKUP($A408,DSMYDTU!$A$2:$G$487,4,0)</f>
        <v>#N/A</v>
      </c>
      <c r="E408" s="15" t="e">
        <f>VLOOKUP($A408,DSMYDTU!$A$2:$G$487,5,0)</f>
        <v>#N/A</v>
      </c>
      <c r="F408" s="16" t="e">
        <f>VLOOKUP($A408,DSMYDTU!$A$2:$G$487,6,0)</f>
        <v>#N/A</v>
      </c>
      <c r="G408" s="17" t="e">
        <f>VLOOKUP(B408,'TK MYDTU'!$B$8:$Q$8047,13,0)</f>
        <v>#N/A</v>
      </c>
      <c r="H408" s="17" t="e">
        <f>VLOOKUP(B408,'TK MYDTU'!$B$8:$Q$8047,14,0)</f>
        <v>#N/A</v>
      </c>
      <c r="I408" s="17" t="e">
        <f>VLOOKUP(B408,'TK MYDTU'!$B$8:$Q$8047,15,0)</f>
        <v>#N/A</v>
      </c>
      <c r="J408" s="17" t="e">
        <f>VLOOKUP(B408,'TK MYDTU'!$B$8:$Q$8047,16,0)</f>
        <v>#N/A</v>
      </c>
      <c r="K408" s="17" t="e">
        <f t="shared" si="24"/>
        <v>#N/A</v>
      </c>
      <c r="L408" s="17"/>
      <c r="M408" s="18">
        <f t="shared" si="25"/>
        <v>0</v>
      </c>
      <c r="N408" s="19" t="str">
        <f t="shared" si="26"/>
        <v>Không</v>
      </c>
      <c r="O408" s="19" t="e">
        <f>VLOOKUP($A408,DSMYDTU!$A$2:$G$487,7,0)</f>
        <v>#N/A</v>
      </c>
      <c r="P408" s="20"/>
      <c r="Q408" s="53" t="e">
        <f t="shared" si="27"/>
        <v>#N/A</v>
      </c>
      <c r="R408" s="17" t="e">
        <f>VLOOKUP($B408,'TK MYDTU'!$B$8:$X$5049,18,0)</f>
        <v>#N/A</v>
      </c>
      <c r="T408" s="2"/>
      <c r="U408" s="19"/>
      <c r="V408" s="19"/>
    </row>
    <row r="409" spans="1:22" ht="13.8">
      <c r="A409" s="14">
        <v>403</v>
      </c>
      <c r="B409" s="15" t="e">
        <f>VLOOKUP($A409,DSMYDTU!$A$2:$E$487,2,0)</f>
        <v>#N/A</v>
      </c>
      <c r="C409" s="51" t="e">
        <f>VLOOKUP($A409,DSMYDTU!$A$2:$G$487,3,0)</f>
        <v>#N/A</v>
      </c>
      <c r="D409" s="52" t="e">
        <f>VLOOKUP($A409,DSMYDTU!$A$2:$G$487,4,0)</f>
        <v>#N/A</v>
      </c>
      <c r="E409" s="15" t="e">
        <f>VLOOKUP($A409,DSMYDTU!$A$2:$G$487,5,0)</f>
        <v>#N/A</v>
      </c>
      <c r="F409" s="16" t="e">
        <f>VLOOKUP($A409,DSMYDTU!$A$2:$G$487,6,0)</f>
        <v>#N/A</v>
      </c>
      <c r="G409" s="17" t="e">
        <f>VLOOKUP(B409,'TK MYDTU'!$B$8:$Q$8047,13,0)</f>
        <v>#N/A</v>
      </c>
      <c r="H409" s="17" t="e">
        <f>VLOOKUP(B409,'TK MYDTU'!$B$8:$Q$8047,14,0)</f>
        <v>#N/A</v>
      </c>
      <c r="I409" s="17" t="e">
        <f>VLOOKUP(B409,'TK MYDTU'!$B$8:$Q$8047,15,0)</f>
        <v>#N/A</v>
      </c>
      <c r="J409" s="17" t="e">
        <f>VLOOKUP(B409,'TK MYDTU'!$B$8:$Q$8047,16,0)</f>
        <v>#N/A</v>
      </c>
      <c r="K409" s="17" t="e">
        <f t="shared" si="24"/>
        <v>#N/A</v>
      </c>
      <c r="L409" s="17"/>
      <c r="M409" s="18">
        <f t="shared" si="25"/>
        <v>0</v>
      </c>
      <c r="N409" s="19" t="str">
        <f t="shared" si="26"/>
        <v>Không</v>
      </c>
      <c r="O409" s="19" t="e">
        <f>VLOOKUP($A409,DSMYDTU!$A$2:$G$487,7,0)</f>
        <v>#N/A</v>
      </c>
      <c r="P409" s="20"/>
      <c r="Q409" s="53" t="e">
        <f t="shared" si="27"/>
        <v>#N/A</v>
      </c>
      <c r="R409" s="17" t="e">
        <f>VLOOKUP($B409,'TK MYDTU'!$B$8:$X$5049,18,0)</f>
        <v>#N/A</v>
      </c>
      <c r="T409" s="2"/>
      <c r="U409" s="19"/>
      <c r="V409" s="19"/>
    </row>
    <row r="410" spans="1:22" ht="13.8">
      <c r="A410" s="14">
        <v>404</v>
      </c>
      <c r="B410" s="15" t="e">
        <f>VLOOKUP($A410,DSMYDTU!$A$2:$E$487,2,0)</f>
        <v>#N/A</v>
      </c>
      <c r="C410" s="51" t="e">
        <f>VLOOKUP($A410,DSMYDTU!$A$2:$G$487,3,0)</f>
        <v>#N/A</v>
      </c>
      <c r="D410" s="52" t="e">
        <f>VLOOKUP($A410,DSMYDTU!$A$2:$G$487,4,0)</f>
        <v>#N/A</v>
      </c>
      <c r="E410" s="15" t="e">
        <f>VLOOKUP($A410,DSMYDTU!$A$2:$G$487,5,0)</f>
        <v>#N/A</v>
      </c>
      <c r="F410" s="16" t="e">
        <f>VLOOKUP($A410,DSMYDTU!$A$2:$G$487,6,0)</f>
        <v>#N/A</v>
      </c>
      <c r="G410" s="17" t="e">
        <f>VLOOKUP(B410,'TK MYDTU'!$B$8:$Q$8047,13,0)</f>
        <v>#N/A</v>
      </c>
      <c r="H410" s="17" t="e">
        <f>VLOOKUP(B410,'TK MYDTU'!$B$8:$Q$8047,14,0)</f>
        <v>#N/A</v>
      </c>
      <c r="I410" s="17" t="e">
        <f>VLOOKUP(B410,'TK MYDTU'!$B$8:$Q$8047,15,0)</f>
        <v>#N/A</v>
      </c>
      <c r="J410" s="17" t="e">
        <f>VLOOKUP(B410,'TK MYDTU'!$B$8:$Q$8047,16,0)</f>
        <v>#N/A</v>
      </c>
      <c r="K410" s="17" t="e">
        <f t="shared" si="24"/>
        <v>#N/A</v>
      </c>
      <c r="L410" s="17"/>
      <c r="M410" s="18">
        <f t="shared" si="25"/>
        <v>0</v>
      </c>
      <c r="N410" s="19" t="str">
        <f t="shared" si="26"/>
        <v>Không</v>
      </c>
      <c r="O410" s="19" t="e">
        <f>VLOOKUP($A410,DSMYDTU!$A$2:$G$487,7,0)</f>
        <v>#N/A</v>
      </c>
      <c r="P410" s="20"/>
      <c r="Q410" s="53" t="e">
        <f t="shared" si="27"/>
        <v>#N/A</v>
      </c>
      <c r="R410" s="17" t="e">
        <f>VLOOKUP($B410,'TK MYDTU'!$B$8:$X$5049,18,0)</f>
        <v>#N/A</v>
      </c>
      <c r="T410" s="2"/>
      <c r="U410" s="19"/>
      <c r="V410" s="19"/>
    </row>
    <row r="411" spans="1:22" ht="13.8">
      <c r="A411" s="14">
        <v>405</v>
      </c>
      <c r="B411" s="15" t="e">
        <f>VLOOKUP($A411,DSMYDTU!$A$2:$E$487,2,0)</f>
        <v>#N/A</v>
      </c>
      <c r="C411" s="51" t="e">
        <f>VLOOKUP($A411,DSMYDTU!$A$2:$G$487,3,0)</f>
        <v>#N/A</v>
      </c>
      <c r="D411" s="52" t="e">
        <f>VLOOKUP($A411,DSMYDTU!$A$2:$G$487,4,0)</f>
        <v>#N/A</v>
      </c>
      <c r="E411" s="15" t="e">
        <f>VLOOKUP($A411,DSMYDTU!$A$2:$G$487,5,0)</f>
        <v>#N/A</v>
      </c>
      <c r="F411" s="16" t="e">
        <f>VLOOKUP($A411,DSMYDTU!$A$2:$G$487,6,0)</f>
        <v>#N/A</v>
      </c>
      <c r="G411" s="17" t="e">
        <f>VLOOKUP(B411,'TK MYDTU'!$B$8:$Q$8047,13,0)</f>
        <v>#N/A</v>
      </c>
      <c r="H411" s="17" t="e">
        <f>VLOOKUP(B411,'TK MYDTU'!$B$8:$Q$8047,14,0)</f>
        <v>#N/A</v>
      </c>
      <c r="I411" s="17" t="e">
        <f>VLOOKUP(B411,'TK MYDTU'!$B$8:$Q$8047,15,0)</f>
        <v>#N/A</v>
      </c>
      <c r="J411" s="17" t="e">
        <f>VLOOKUP(B411,'TK MYDTU'!$B$8:$Q$8047,16,0)</f>
        <v>#N/A</v>
      </c>
      <c r="K411" s="17" t="e">
        <f t="shared" si="24"/>
        <v>#N/A</v>
      </c>
      <c r="L411" s="17"/>
      <c r="M411" s="18">
        <f t="shared" si="25"/>
        <v>0</v>
      </c>
      <c r="N411" s="19" t="str">
        <f t="shared" si="26"/>
        <v>Không</v>
      </c>
      <c r="O411" s="19" t="e">
        <f>VLOOKUP($A411,DSMYDTU!$A$2:$G$487,7,0)</f>
        <v>#N/A</v>
      </c>
      <c r="P411" s="20"/>
      <c r="Q411" s="53" t="e">
        <f t="shared" si="27"/>
        <v>#N/A</v>
      </c>
      <c r="R411" s="17" t="e">
        <f>VLOOKUP($B411,'TK MYDTU'!$B$8:$X$5049,18,0)</f>
        <v>#N/A</v>
      </c>
      <c r="T411" s="2"/>
      <c r="U411" s="19"/>
      <c r="V411" s="19"/>
    </row>
    <row r="412" spans="1:22" ht="13.8">
      <c r="A412" s="14">
        <v>406</v>
      </c>
      <c r="B412" s="15" t="e">
        <f>VLOOKUP($A412,DSMYDTU!$A$2:$E$487,2,0)</f>
        <v>#N/A</v>
      </c>
      <c r="C412" s="51" t="e">
        <f>VLOOKUP($A412,DSMYDTU!$A$2:$G$487,3,0)</f>
        <v>#N/A</v>
      </c>
      <c r="D412" s="52" t="e">
        <f>VLOOKUP($A412,DSMYDTU!$A$2:$G$487,4,0)</f>
        <v>#N/A</v>
      </c>
      <c r="E412" s="15" t="e">
        <f>VLOOKUP($A412,DSMYDTU!$A$2:$G$487,5,0)</f>
        <v>#N/A</v>
      </c>
      <c r="F412" s="16" t="e">
        <f>VLOOKUP($A412,DSMYDTU!$A$2:$G$487,6,0)</f>
        <v>#N/A</v>
      </c>
      <c r="G412" s="17" t="e">
        <f>VLOOKUP(B412,'TK MYDTU'!$B$8:$Q$8047,13,0)</f>
        <v>#N/A</v>
      </c>
      <c r="H412" s="17" t="e">
        <f>VLOOKUP(B412,'TK MYDTU'!$B$8:$Q$8047,14,0)</f>
        <v>#N/A</v>
      </c>
      <c r="I412" s="17" t="e">
        <f>VLOOKUP(B412,'TK MYDTU'!$B$8:$Q$8047,15,0)</f>
        <v>#N/A</v>
      </c>
      <c r="J412" s="17" t="e">
        <f>VLOOKUP(B412,'TK MYDTU'!$B$8:$Q$8047,16,0)</f>
        <v>#N/A</v>
      </c>
      <c r="K412" s="17" t="e">
        <f t="shared" si="24"/>
        <v>#N/A</v>
      </c>
      <c r="L412" s="17"/>
      <c r="M412" s="18">
        <f t="shared" si="25"/>
        <v>0</v>
      </c>
      <c r="N412" s="19" t="str">
        <f t="shared" si="26"/>
        <v>Không</v>
      </c>
      <c r="O412" s="19" t="e">
        <f>VLOOKUP($A412,DSMYDTU!$A$2:$G$487,7,0)</f>
        <v>#N/A</v>
      </c>
      <c r="P412" s="20"/>
      <c r="Q412" s="53" t="e">
        <f t="shared" si="27"/>
        <v>#N/A</v>
      </c>
      <c r="R412" s="17" t="e">
        <f>VLOOKUP($B412,'TK MYDTU'!$B$8:$X$5049,18,0)</f>
        <v>#N/A</v>
      </c>
      <c r="T412" s="2"/>
      <c r="U412" s="19"/>
      <c r="V412" s="19"/>
    </row>
    <row r="413" spans="1:22" ht="13.8">
      <c r="A413" s="14">
        <v>407</v>
      </c>
      <c r="B413" s="15" t="e">
        <f>VLOOKUP($A413,DSMYDTU!$A$2:$E$487,2,0)</f>
        <v>#N/A</v>
      </c>
      <c r="C413" s="51" t="e">
        <f>VLOOKUP($A413,DSMYDTU!$A$2:$G$487,3,0)</f>
        <v>#N/A</v>
      </c>
      <c r="D413" s="52" t="e">
        <f>VLOOKUP($A413,DSMYDTU!$A$2:$G$487,4,0)</f>
        <v>#N/A</v>
      </c>
      <c r="E413" s="15" t="e">
        <f>VLOOKUP($A413,DSMYDTU!$A$2:$G$487,5,0)</f>
        <v>#N/A</v>
      </c>
      <c r="F413" s="16" t="e">
        <f>VLOOKUP($A413,DSMYDTU!$A$2:$G$487,6,0)</f>
        <v>#N/A</v>
      </c>
      <c r="G413" s="17" t="e">
        <f>VLOOKUP(B413,'TK MYDTU'!$B$8:$Q$8047,13,0)</f>
        <v>#N/A</v>
      </c>
      <c r="H413" s="17" t="e">
        <f>VLOOKUP(B413,'TK MYDTU'!$B$8:$Q$8047,14,0)</f>
        <v>#N/A</v>
      </c>
      <c r="I413" s="17" t="e">
        <f>VLOOKUP(B413,'TK MYDTU'!$B$8:$Q$8047,15,0)</f>
        <v>#N/A</v>
      </c>
      <c r="J413" s="17" t="e">
        <f>VLOOKUP(B413,'TK MYDTU'!$B$8:$Q$8047,16,0)</f>
        <v>#N/A</v>
      </c>
      <c r="K413" s="17" t="e">
        <f t="shared" si="24"/>
        <v>#N/A</v>
      </c>
      <c r="L413" s="17"/>
      <c r="M413" s="18">
        <f t="shared" si="25"/>
        <v>0</v>
      </c>
      <c r="N413" s="19" t="str">
        <f t="shared" si="26"/>
        <v>Không</v>
      </c>
      <c r="O413" s="19" t="e">
        <f>VLOOKUP($A413,DSMYDTU!$A$2:$G$487,7,0)</f>
        <v>#N/A</v>
      </c>
      <c r="P413" s="20"/>
      <c r="Q413" s="53" t="e">
        <f t="shared" si="27"/>
        <v>#N/A</v>
      </c>
      <c r="R413" s="17" t="e">
        <f>VLOOKUP($B413,'TK MYDTU'!$B$8:$X$5049,18,0)</f>
        <v>#N/A</v>
      </c>
      <c r="T413" s="2"/>
      <c r="U413" s="19"/>
      <c r="V413" s="19"/>
    </row>
    <row r="414" spans="1:22" ht="13.8">
      <c r="A414" s="14">
        <v>408</v>
      </c>
      <c r="B414" s="15" t="e">
        <f>VLOOKUP($A414,DSMYDTU!$A$2:$E$487,2,0)</f>
        <v>#N/A</v>
      </c>
      <c r="C414" s="51" t="e">
        <f>VLOOKUP($A414,DSMYDTU!$A$2:$G$487,3,0)</f>
        <v>#N/A</v>
      </c>
      <c r="D414" s="52" t="e">
        <f>VLOOKUP($A414,DSMYDTU!$A$2:$G$487,4,0)</f>
        <v>#N/A</v>
      </c>
      <c r="E414" s="15" t="e">
        <f>VLOOKUP($A414,DSMYDTU!$A$2:$G$487,5,0)</f>
        <v>#N/A</v>
      </c>
      <c r="F414" s="16" t="e">
        <f>VLOOKUP($A414,DSMYDTU!$A$2:$G$487,6,0)</f>
        <v>#N/A</v>
      </c>
      <c r="G414" s="17" t="e">
        <f>VLOOKUP(B414,'TK MYDTU'!$B$8:$Q$8047,13,0)</f>
        <v>#N/A</v>
      </c>
      <c r="H414" s="17" t="e">
        <f>VLOOKUP(B414,'TK MYDTU'!$B$8:$Q$8047,14,0)</f>
        <v>#N/A</v>
      </c>
      <c r="I414" s="17" t="e">
        <f>VLOOKUP(B414,'TK MYDTU'!$B$8:$Q$8047,15,0)</f>
        <v>#N/A</v>
      </c>
      <c r="J414" s="17" t="e">
        <f>VLOOKUP(B414,'TK MYDTU'!$B$8:$Q$8047,16,0)</f>
        <v>#N/A</v>
      </c>
      <c r="K414" s="17" t="e">
        <f t="shared" si="24"/>
        <v>#N/A</v>
      </c>
      <c r="L414" s="17"/>
      <c r="M414" s="18">
        <f t="shared" si="25"/>
        <v>0</v>
      </c>
      <c r="N414" s="19" t="str">
        <f t="shared" si="26"/>
        <v>Không</v>
      </c>
      <c r="O414" s="19" t="e">
        <f>VLOOKUP($A414,DSMYDTU!$A$2:$G$487,7,0)</f>
        <v>#N/A</v>
      </c>
      <c r="P414" s="20"/>
      <c r="Q414" s="53" t="e">
        <f t="shared" si="27"/>
        <v>#N/A</v>
      </c>
      <c r="R414" s="17" t="e">
        <f>VLOOKUP($B414,'TK MYDTU'!$B$8:$X$5049,18,0)</f>
        <v>#N/A</v>
      </c>
      <c r="T414" s="2"/>
      <c r="U414" s="19"/>
      <c r="V414" s="19"/>
    </row>
    <row r="415" spans="1:22" ht="13.8">
      <c r="A415" s="14">
        <v>409</v>
      </c>
      <c r="B415" s="15" t="e">
        <f>VLOOKUP($A415,DSMYDTU!$A$2:$E$487,2,0)</f>
        <v>#N/A</v>
      </c>
      <c r="C415" s="51" t="e">
        <f>VLOOKUP($A415,DSMYDTU!$A$2:$G$487,3,0)</f>
        <v>#N/A</v>
      </c>
      <c r="D415" s="52" t="e">
        <f>VLOOKUP($A415,DSMYDTU!$A$2:$G$487,4,0)</f>
        <v>#N/A</v>
      </c>
      <c r="E415" s="15" t="e">
        <f>VLOOKUP($A415,DSMYDTU!$A$2:$G$487,5,0)</f>
        <v>#N/A</v>
      </c>
      <c r="F415" s="16" t="e">
        <f>VLOOKUP($A415,DSMYDTU!$A$2:$G$487,6,0)</f>
        <v>#N/A</v>
      </c>
      <c r="G415" s="17" t="e">
        <f>VLOOKUP(B415,'TK MYDTU'!$B$8:$Q$8047,13,0)</f>
        <v>#N/A</v>
      </c>
      <c r="H415" s="17" t="e">
        <f>VLOOKUP(B415,'TK MYDTU'!$B$8:$Q$8047,14,0)</f>
        <v>#N/A</v>
      </c>
      <c r="I415" s="17" t="e">
        <f>VLOOKUP(B415,'TK MYDTU'!$B$8:$Q$8047,15,0)</f>
        <v>#N/A</v>
      </c>
      <c r="J415" s="17" t="e">
        <f>VLOOKUP(B415,'TK MYDTU'!$B$8:$Q$8047,16,0)</f>
        <v>#N/A</v>
      </c>
      <c r="K415" s="17" t="e">
        <f t="shared" si="24"/>
        <v>#N/A</v>
      </c>
      <c r="L415" s="17"/>
      <c r="M415" s="18">
        <f t="shared" si="25"/>
        <v>0</v>
      </c>
      <c r="N415" s="19" t="str">
        <f t="shared" si="26"/>
        <v>Không</v>
      </c>
      <c r="O415" s="19" t="e">
        <f>VLOOKUP($A415,DSMYDTU!$A$2:$G$487,7,0)</f>
        <v>#N/A</v>
      </c>
      <c r="P415" s="20"/>
      <c r="Q415" s="53" t="e">
        <f t="shared" si="27"/>
        <v>#N/A</v>
      </c>
      <c r="R415" s="17" t="e">
        <f>VLOOKUP($B415,'TK MYDTU'!$B$8:$X$5049,18,0)</f>
        <v>#N/A</v>
      </c>
      <c r="T415" s="2"/>
      <c r="U415" s="19"/>
      <c r="V415" s="19"/>
    </row>
    <row r="416" spans="1:22" ht="13.8">
      <c r="A416" s="14">
        <v>410</v>
      </c>
      <c r="B416" s="15" t="e">
        <f>VLOOKUP($A416,DSMYDTU!$A$2:$E$487,2,0)</f>
        <v>#N/A</v>
      </c>
      <c r="C416" s="51" t="e">
        <f>VLOOKUP($A416,DSMYDTU!$A$2:$G$487,3,0)</f>
        <v>#N/A</v>
      </c>
      <c r="D416" s="52" t="e">
        <f>VLOOKUP($A416,DSMYDTU!$A$2:$G$487,4,0)</f>
        <v>#N/A</v>
      </c>
      <c r="E416" s="15" t="e">
        <f>VLOOKUP($A416,DSMYDTU!$A$2:$G$487,5,0)</f>
        <v>#N/A</v>
      </c>
      <c r="F416" s="16" t="e">
        <f>VLOOKUP($A416,DSMYDTU!$A$2:$G$487,6,0)</f>
        <v>#N/A</v>
      </c>
      <c r="G416" s="17" t="e">
        <f>VLOOKUP(B416,'TK MYDTU'!$B$8:$Q$8047,13,0)</f>
        <v>#N/A</v>
      </c>
      <c r="H416" s="17" t="e">
        <f>VLOOKUP(B416,'TK MYDTU'!$B$8:$Q$8047,14,0)</f>
        <v>#N/A</v>
      </c>
      <c r="I416" s="17" t="e">
        <f>VLOOKUP(B416,'TK MYDTU'!$B$8:$Q$8047,15,0)</f>
        <v>#N/A</v>
      </c>
      <c r="J416" s="17" t="e">
        <f>VLOOKUP(B416,'TK MYDTU'!$B$8:$Q$8047,16,0)</f>
        <v>#N/A</v>
      </c>
      <c r="K416" s="17" t="e">
        <f t="shared" si="24"/>
        <v>#N/A</v>
      </c>
      <c r="L416" s="17"/>
      <c r="M416" s="18">
        <f t="shared" si="25"/>
        <v>0</v>
      </c>
      <c r="N416" s="19" t="str">
        <f t="shared" si="26"/>
        <v>Không</v>
      </c>
      <c r="O416" s="19" t="e">
        <f>VLOOKUP($A416,DSMYDTU!$A$2:$G$487,7,0)</f>
        <v>#N/A</v>
      </c>
      <c r="P416" s="20"/>
      <c r="Q416" s="53" t="e">
        <f t="shared" si="27"/>
        <v>#N/A</v>
      </c>
      <c r="R416" s="17" t="e">
        <f>VLOOKUP($B416,'TK MYDTU'!$B$8:$X$5049,18,0)</f>
        <v>#N/A</v>
      </c>
      <c r="T416" s="2"/>
      <c r="U416" s="19"/>
      <c r="V416" s="19"/>
    </row>
    <row r="417" spans="1:22" ht="13.8">
      <c r="A417" s="14">
        <v>411</v>
      </c>
      <c r="B417" s="15" t="e">
        <f>VLOOKUP($A417,DSMYDTU!$A$2:$E$487,2,0)</f>
        <v>#N/A</v>
      </c>
      <c r="C417" s="51" t="e">
        <f>VLOOKUP($A417,DSMYDTU!$A$2:$G$487,3,0)</f>
        <v>#N/A</v>
      </c>
      <c r="D417" s="52" t="e">
        <f>VLOOKUP($A417,DSMYDTU!$A$2:$G$487,4,0)</f>
        <v>#N/A</v>
      </c>
      <c r="E417" s="15" t="e">
        <f>VLOOKUP($A417,DSMYDTU!$A$2:$G$487,5,0)</f>
        <v>#N/A</v>
      </c>
      <c r="F417" s="16" t="e">
        <f>VLOOKUP($A417,DSMYDTU!$A$2:$G$487,6,0)</f>
        <v>#N/A</v>
      </c>
      <c r="G417" s="17" t="e">
        <f>VLOOKUP(B417,'TK MYDTU'!$B$8:$Q$8047,13,0)</f>
        <v>#N/A</v>
      </c>
      <c r="H417" s="17" t="e">
        <f>VLOOKUP(B417,'TK MYDTU'!$B$8:$Q$8047,14,0)</f>
        <v>#N/A</v>
      </c>
      <c r="I417" s="17" t="e">
        <f>VLOOKUP(B417,'TK MYDTU'!$B$8:$Q$8047,15,0)</f>
        <v>#N/A</v>
      </c>
      <c r="J417" s="17" t="e">
        <f>VLOOKUP(B417,'TK MYDTU'!$B$8:$Q$8047,16,0)</f>
        <v>#N/A</v>
      </c>
      <c r="K417" s="17" t="e">
        <f t="shared" si="24"/>
        <v>#N/A</v>
      </c>
      <c r="L417" s="17"/>
      <c r="M417" s="18">
        <f t="shared" si="25"/>
        <v>0</v>
      </c>
      <c r="N417" s="19" t="str">
        <f t="shared" si="26"/>
        <v>Không</v>
      </c>
      <c r="O417" s="19" t="e">
        <f>VLOOKUP($A417,DSMYDTU!$A$2:$G$487,7,0)</f>
        <v>#N/A</v>
      </c>
      <c r="P417" s="20"/>
      <c r="Q417" s="53" t="e">
        <f t="shared" si="27"/>
        <v>#N/A</v>
      </c>
      <c r="R417" s="17" t="e">
        <f>VLOOKUP($B417,'TK MYDTU'!$B$8:$X$5049,18,0)</f>
        <v>#N/A</v>
      </c>
      <c r="T417" s="2"/>
      <c r="U417" s="19"/>
      <c r="V417" s="19"/>
    </row>
    <row r="418" spans="1:22" ht="13.8">
      <c r="A418" s="14">
        <v>412</v>
      </c>
      <c r="B418" s="15" t="e">
        <f>VLOOKUP($A418,DSMYDTU!$A$2:$E$487,2,0)</f>
        <v>#N/A</v>
      </c>
      <c r="C418" s="51" t="e">
        <f>VLOOKUP($A418,DSMYDTU!$A$2:$G$487,3,0)</f>
        <v>#N/A</v>
      </c>
      <c r="D418" s="52" t="e">
        <f>VLOOKUP($A418,DSMYDTU!$A$2:$G$487,4,0)</f>
        <v>#N/A</v>
      </c>
      <c r="E418" s="15" t="e">
        <f>VLOOKUP($A418,DSMYDTU!$A$2:$G$487,5,0)</f>
        <v>#N/A</v>
      </c>
      <c r="F418" s="16" t="e">
        <f>VLOOKUP($A418,DSMYDTU!$A$2:$G$487,6,0)</f>
        <v>#N/A</v>
      </c>
      <c r="G418" s="17" t="e">
        <f>VLOOKUP(B418,'TK MYDTU'!$B$8:$Q$8047,13,0)</f>
        <v>#N/A</v>
      </c>
      <c r="H418" s="17" t="e">
        <f>VLOOKUP(B418,'TK MYDTU'!$B$8:$Q$8047,14,0)</f>
        <v>#N/A</v>
      </c>
      <c r="I418" s="17" t="e">
        <f>VLOOKUP(B418,'TK MYDTU'!$B$8:$Q$8047,15,0)</f>
        <v>#N/A</v>
      </c>
      <c r="J418" s="17" t="e">
        <f>VLOOKUP(B418,'TK MYDTU'!$B$8:$Q$8047,16,0)</f>
        <v>#N/A</v>
      </c>
      <c r="K418" s="17" t="e">
        <f t="shared" si="24"/>
        <v>#N/A</v>
      </c>
      <c r="L418" s="17"/>
      <c r="M418" s="18">
        <f t="shared" si="25"/>
        <v>0</v>
      </c>
      <c r="N418" s="19" t="str">
        <f t="shared" si="26"/>
        <v>Không</v>
      </c>
      <c r="O418" s="19" t="e">
        <f>VLOOKUP($A418,DSMYDTU!$A$2:$G$487,7,0)</f>
        <v>#N/A</v>
      </c>
      <c r="P418" s="20"/>
      <c r="Q418" s="53" t="e">
        <f t="shared" si="27"/>
        <v>#N/A</v>
      </c>
      <c r="R418" s="17" t="e">
        <f>VLOOKUP($B418,'TK MYDTU'!$B$8:$X$5049,18,0)</f>
        <v>#N/A</v>
      </c>
      <c r="T418" s="2"/>
      <c r="U418" s="19"/>
      <c r="V418" s="19"/>
    </row>
    <row r="419" spans="1:22" ht="13.8">
      <c r="A419" s="14">
        <v>413</v>
      </c>
      <c r="B419" s="15" t="e">
        <f>VLOOKUP($A419,DSMYDTU!$A$2:$E$487,2,0)</f>
        <v>#N/A</v>
      </c>
      <c r="C419" s="51" t="e">
        <f>VLOOKUP($A419,DSMYDTU!$A$2:$G$487,3,0)</f>
        <v>#N/A</v>
      </c>
      <c r="D419" s="52" t="e">
        <f>VLOOKUP($A419,DSMYDTU!$A$2:$G$487,4,0)</f>
        <v>#N/A</v>
      </c>
      <c r="E419" s="15" t="e">
        <f>VLOOKUP($A419,DSMYDTU!$A$2:$G$487,5,0)</f>
        <v>#N/A</v>
      </c>
      <c r="F419" s="16" t="e">
        <f>VLOOKUP($A419,DSMYDTU!$A$2:$G$487,6,0)</f>
        <v>#N/A</v>
      </c>
      <c r="G419" s="17" t="e">
        <f>VLOOKUP(B419,'TK MYDTU'!$B$8:$Q$8047,13,0)</f>
        <v>#N/A</v>
      </c>
      <c r="H419" s="17" t="e">
        <f>VLOOKUP(B419,'TK MYDTU'!$B$8:$Q$8047,14,0)</f>
        <v>#N/A</v>
      </c>
      <c r="I419" s="17" t="e">
        <f>VLOOKUP(B419,'TK MYDTU'!$B$8:$Q$8047,15,0)</f>
        <v>#N/A</v>
      </c>
      <c r="J419" s="17" t="e">
        <f>VLOOKUP(B419,'TK MYDTU'!$B$8:$Q$8047,16,0)</f>
        <v>#N/A</v>
      </c>
      <c r="K419" s="17" t="e">
        <f t="shared" si="24"/>
        <v>#N/A</v>
      </c>
      <c r="L419" s="17"/>
      <c r="M419" s="18">
        <f t="shared" si="25"/>
        <v>0</v>
      </c>
      <c r="N419" s="19" t="str">
        <f t="shared" si="26"/>
        <v>Không</v>
      </c>
      <c r="O419" s="19" t="e">
        <f>VLOOKUP($A419,DSMYDTU!$A$2:$G$487,7,0)</f>
        <v>#N/A</v>
      </c>
      <c r="P419" s="20"/>
      <c r="Q419" s="53" t="e">
        <f t="shared" si="27"/>
        <v>#N/A</v>
      </c>
      <c r="R419" s="17" t="e">
        <f>VLOOKUP($B419,'TK MYDTU'!$B$8:$X$5049,18,0)</f>
        <v>#N/A</v>
      </c>
      <c r="T419" s="2"/>
      <c r="U419" s="19"/>
      <c r="V419" s="19"/>
    </row>
    <row r="420" spans="1:22" ht="13.8">
      <c r="A420" s="14">
        <v>414</v>
      </c>
      <c r="B420" s="15" t="e">
        <f>VLOOKUP($A420,DSMYDTU!$A$2:$E$487,2,0)</f>
        <v>#N/A</v>
      </c>
      <c r="C420" s="51" t="e">
        <f>VLOOKUP($A420,DSMYDTU!$A$2:$G$487,3,0)</f>
        <v>#N/A</v>
      </c>
      <c r="D420" s="52" t="e">
        <f>VLOOKUP($A420,DSMYDTU!$A$2:$G$487,4,0)</f>
        <v>#N/A</v>
      </c>
      <c r="E420" s="15" t="e">
        <f>VLOOKUP($A420,DSMYDTU!$A$2:$G$487,5,0)</f>
        <v>#N/A</v>
      </c>
      <c r="F420" s="16" t="e">
        <f>VLOOKUP($A420,DSMYDTU!$A$2:$G$487,6,0)</f>
        <v>#N/A</v>
      </c>
      <c r="G420" s="17" t="e">
        <f>VLOOKUP(B420,'TK MYDTU'!$B$8:$Q$8047,13,0)</f>
        <v>#N/A</v>
      </c>
      <c r="H420" s="17" t="e">
        <f>VLOOKUP(B420,'TK MYDTU'!$B$8:$Q$8047,14,0)</f>
        <v>#N/A</v>
      </c>
      <c r="I420" s="17" t="e">
        <f>VLOOKUP(B420,'TK MYDTU'!$B$8:$Q$8047,15,0)</f>
        <v>#N/A</v>
      </c>
      <c r="J420" s="17" t="e">
        <f>VLOOKUP(B420,'TK MYDTU'!$B$8:$Q$8047,16,0)</f>
        <v>#N/A</v>
      </c>
      <c r="K420" s="17" t="e">
        <f t="shared" si="24"/>
        <v>#N/A</v>
      </c>
      <c r="L420" s="17"/>
      <c r="M420" s="18">
        <f t="shared" si="25"/>
        <v>0</v>
      </c>
      <c r="N420" s="19" t="str">
        <f t="shared" si="26"/>
        <v>Không</v>
      </c>
      <c r="O420" s="19" t="e">
        <f>VLOOKUP($A420,DSMYDTU!$A$2:$G$487,7,0)</f>
        <v>#N/A</v>
      </c>
      <c r="P420" s="20"/>
      <c r="Q420" s="53" t="e">
        <f t="shared" si="27"/>
        <v>#N/A</v>
      </c>
      <c r="R420" s="17" t="e">
        <f>VLOOKUP($B420,'TK MYDTU'!$B$8:$X$5049,18,0)</f>
        <v>#N/A</v>
      </c>
      <c r="T420" s="2"/>
      <c r="U420" s="19"/>
      <c r="V420" s="19"/>
    </row>
    <row r="421" spans="1:22" ht="13.8">
      <c r="A421" s="14">
        <v>415</v>
      </c>
      <c r="B421" s="15" t="e">
        <f>VLOOKUP($A421,DSMYDTU!$A$2:$E$487,2,0)</f>
        <v>#N/A</v>
      </c>
      <c r="C421" s="51" t="e">
        <f>VLOOKUP($A421,DSMYDTU!$A$2:$G$487,3,0)</f>
        <v>#N/A</v>
      </c>
      <c r="D421" s="52" t="e">
        <f>VLOOKUP($A421,DSMYDTU!$A$2:$G$487,4,0)</f>
        <v>#N/A</v>
      </c>
      <c r="E421" s="15" t="e">
        <f>VLOOKUP($A421,DSMYDTU!$A$2:$G$487,5,0)</f>
        <v>#N/A</v>
      </c>
      <c r="F421" s="16" t="e">
        <f>VLOOKUP($A421,DSMYDTU!$A$2:$G$487,6,0)</f>
        <v>#N/A</v>
      </c>
      <c r="G421" s="17" t="e">
        <f>VLOOKUP(B421,'TK MYDTU'!$B$8:$Q$8047,13,0)</f>
        <v>#N/A</v>
      </c>
      <c r="H421" s="17" t="e">
        <f>VLOOKUP(B421,'TK MYDTU'!$B$8:$Q$8047,14,0)</f>
        <v>#N/A</v>
      </c>
      <c r="I421" s="17" t="e">
        <f>VLOOKUP(B421,'TK MYDTU'!$B$8:$Q$8047,15,0)</f>
        <v>#N/A</v>
      </c>
      <c r="J421" s="17" t="e">
        <f>VLOOKUP(B421,'TK MYDTU'!$B$8:$Q$8047,16,0)</f>
        <v>#N/A</v>
      </c>
      <c r="K421" s="17" t="e">
        <f t="shared" si="24"/>
        <v>#N/A</v>
      </c>
      <c r="L421" s="17"/>
      <c r="M421" s="18">
        <f t="shared" si="25"/>
        <v>0</v>
      </c>
      <c r="N421" s="19" t="str">
        <f t="shared" si="26"/>
        <v>Không</v>
      </c>
      <c r="O421" s="19" t="e">
        <f>VLOOKUP($A421,DSMYDTU!$A$2:$G$487,7,0)</f>
        <v>#N/A</v>
      </c>
      <c r="P421" s="20"/>
      <c r="Q421" s="53" t="e">
        <f t="shared" si="27"/>
        <v>#N/A</v>
      </c>
      <c r="R421" s="17" t="e">
        <f>VLOOKUP($B421,'TK MYDTU'!$B$8:$X$5049,18,0)</f>
        <v>#N/A</v>
      </c>
      <c r="T421" s="2"/>
      <c r="U421" s="19"/>
      <c r="V421" s="19"/>
    </row>
    <row r="422" spans="1:22" ht="13.8">
      <c r="A422" s="14">
        <v>416</v>
      </c>
      <c r="B422" s="15" t="e">
        <f>VLOOKUP($A422,DSMYDTU!$A$2:$E$487,2,0)</f>
        <v>#N/A</v>
      </c>
      <c r="C422" s="51" t="e">
        <f>VLOOKUP($A422,DSMYDTU!$A$2:$G$487,3,0)</f>
        <v>#N/A</v>
      </c>
      <c r="D422" s="52" t="e">
        <f>VLOOKUP($A422,DSMYDTU!$A$2:$G$487,4,0)</f>
        <v>#N/A</v>
      </c>
      <c r="E422" s="15" t="e">
        <f>VLOOKUP($A422,DSMYDTU!$A$2:$G$487,5,0)</f>
        <v>#N/A</v>
      </c>
      <c r="F422" s="16" t="e">
        <f>VLOOKUP($A422,DSMYDTU!$A$2:$G$487,6,0)</f>
        <v>#N/A</v>
      </c>
      <c r="G422" s="17" t="e">
        <f>VLOOKUP(B422,'TK MYDTU'!$B$8:$Q$8047,13,0)</f>
        <v>#N/A</v>
      </c>
      <c r="H422" s="17" t="e">
        <f>VLOOKUP(B422,'TK MYDTU'!$B$8:$Q$8047,14,0)</f>
        <v>#N/A</v>
      </c>
      <c r="I422" s="17" t="e">
        <f>VLOOKUP(B422,'TK MYDTU'!$B$8:$Q$8047,15,0)</f>
        <v>#N/A</v>
      </c>
      <c r="J422" s="17" t="e">
        <f>VLOOKUP(B422,'TK MYDTU'!$B$8:$Q$8047,16,0)</f>
        <v>#N/A</v>
      </c>
      <c r="K422" s="17" t="e">
        <f t="shared" si="24"/>
        <v>#N/A</v>
      </c>
      <c r="L422" s="17"/>
      <c r="M422" s="18">
        <f t="shared" si="25"/>
        <v>0</v>
      </c>
      <c r="N422" s="19" t="str">
        <f t="shared" si="26"/>
        <v>Không</v>
      </c>
      <c r="O422" s="19" t="e">
        <f>VLOOKUP($A422,DSMYDTU!$A$2:$G$487,7,0)</f>
        <v>#N/A</v>
      </c>
      <c r="P422" s="20"/>
      <c r="Q422" s="53" t="e">
        <f t="shared" si="27"/>
        <v>#N/A</v>
      </c>
      <c r="R422" s="17" t="e">
        <f>VLOOKUP($B422,'TK MYDTU'!$B$8:$X$5049,18,0)</f>
        <v>#N/A</v>
      </c>
      <c r="T422" s="2"/>
      <c r="U422" s="19"/>
      <c r="V422" s="19"/>
    </row>
    <row r="423" spans="1:22" ht="13.8">
      <c r="A423" s="14">
        <v>417</v>
      </c>
      <c r="B423" s="15" t="e">
        <f>VLOOKUP($A423,DSMYDTU!$A$2:$E$487,2,0)</f>
        <v>#N/A</v>
      </c>
      <c r="C423" s="51" t="e">
        <f>VLOOKUP($A423,DSMYDTU!$A$2:$G$487,3,0)</f>
        <v>#N/A</v>
      </c>
      <c r="D423" s="52" t="e">
        <f>VLOOKUP($A423,DSMYDTU!$A$2:$G$487,4,0)</f>
        <v>#N/A</v>
      </c>
      <c r="E423" s="15" t="e">
        <f>VLOOKUP($A423,DSMYDTU!$A$2:$G$487,5,0)</f>
        <v>#N/A</v>
      </c>
      <c r="F423" s="16" t="e">
        <f>VLOOKUP($A423,DSMYDTU!$A$2:$G$487,6,0)</f>
        <v>#N/A</v>
      </c>
      <c r="G423" s="17" t="e">
        <f>VLOOKUP(B423,'TK MYDTU'!$B$8:$Q$8047,13,0)</f>
        <v>#N/A</v>
      </c>
      <c r="H423" s="17" t="e">
        <f>VLOOKUP(B423,'TK MYDTU'!$B$8:$Q$8047,14,0)</f>
        <v>#N/A</v>
      </c>
      <c r="I423" s="17" t="e">
        <f>VLOOKUP(B423,'TK MYDTU'!$B$8:$Q$8047,15,0)</f>
        <v>#N/A</v>
      </c>
      <c r="J423" s="17" t="e">
        <f>VLOOKUP(B423,'TK MYDTU'!$B$8:$Q$8047,16,0)</f>
        <v>#N/A</v>
      </c>
      <c r="K423" s="17" t="e">
        <f t="shared" si="24"/>
        <v>#N/A</v>
      </c>
      <c r="L423" s="17"/>
      <c r="M423" s="18">
        <f t="shared" si="25"/>
        <v>0</v>
      </c>
      <c r="N423" s="19" t="str">
        <f t="shared" si="26"/>
        <v>Không</v>
      </c>
      <c r="O423" s="19" t="e">
        <f>VLOOKUP($A423,DSMYDTU!$A$2:$G$487,7,0)</f>
        <v>#N/A</v>
      </c>
      <c r="P423" s="20"/>
      <c r="Q423" s="53" t="e">
        <f t="shared" si="27"/>
        <v>#N/A</v>
      </c>
      <c r="R423" s="17" t="e">
        <f>VLOOKUP($B423,'TK MYDTU'!$B$8:$X$5049,18,0)</f>
        <v>#N/A</v>
      </c>
      <c r="T423" s="2"/>
      <c r="U423" s="19"/>
      <c r="V423" s="19"/>
    </row>
    <row r="424" spans="1:22" ht="13.8">
      <c r="A424" s="14">
        <v>418</v>
      </c>
      <c r="B424" s="15" t="e">
        <f>VLOOKUP($A424,DSMYDTU!$A$2:$E$487,2,0)</f>
        <v>#N/A</v>
      </c>
      <c r="C424" s="51" t="e">
        <f>VLOOKUP($A424,DSMYDTU!$A$2:$G$487,3,0)</f>
        <v>#N/A</v>
      </c>
      <c r="D424" s="52" t="e">
        <f>VLOOKUP($A424,DSMYDTU!$A$2:$G$487,4,0)</f>
        <v>#N/A</v>
      </c>
      <c r="E424" s="15" t="e">
        <f>VLOOKUP($A424,DSMYDTU!$A$2:$G$487,5,0)</f>
        <v>#N/A</v>
      </c>
      <c r="F424" s="16" t="e">
        <f>VLOOKUP($A424,DSMYDTU!$A$2:$G$487,6,0)</f>
        <v>#N/A</v>
      </c>
      <c r="G424" s="17" t="e">
        <f>VLOOKUP(B424,'TK MYDTU'!$B$8:$Q$8047,13,0)</f>
        <v>#N/A</v>
      </c>
      <c r="H424" s="17" t="e">
        <f>VLOOKUP(B424,'TK MYDTU'!$B$8:$Q$8047,14,0)</f>
        <v>#N/A</v>
      </c>
      <c r="I424" s="17" t="e">
        <f>VLOOKUP(B424,'TK MYDTU'!$B$8:$Q$8047,15,0)</f>
        <v>#N/A</v>
      </c>
      <c r="J424" s="17" t="e">
        <f>VLOOKUP(B424,'TK MYDTU'!$B$8:$Q$8047,16,0)</f>
        <v>#N/A</v>
      </c>
      <c r="K424" s="17" t="e">
        <f t="shared" si="24"/>
        <v>#N/A</v>
      </c>
      <c r="L424" s="17"/>
      <c r="M424" s="18">
        <f t="shared" si="25"/>
        <v>0</v>
      </c>
      <c r="N424" s="19" t="str">
        <f t="shared" si="26"/>
        <v>Không</v>
      </c>
      <c r="O424" s="19" t="e">
        <f>VLOOKUP($A424,DSMYDTU!$A$2:$G$487,7,0)</f>
        <v>#N/A</v>
      </c>
      <c r="P424" s="20"/>
      <c r="Q424" s="53" t="e">
        <f t="shared" si="27"/>
        <v>#N/A</v>
      </c>
      <c r="R424" s="17" t="e">
        <f>VLOOKUP($B424,'TK MYDTU'!$B$8:$X$5049,18,0)</f>
        <v>#N/A</v>
      </c>
      <c r="T424" s="2"/>
      <c r="U424" s="19"/>
      <c r="V424" s="19"/>
    </row>
    <row r="425" spans="1:22" ht="13.8">
      <c r="A425" s="14">
        <v>419</v>
      </c>
      <c r="B425" s="15" t="e">
        <f>VLOOKUP($A425,DSMYDTU!$A$2:$E$487,2,0)</f>
        <v>#N/A</v>
      </c>
      <c r="C425" s="51" t="e">
        <f>VLOOKUP($A425,DSMYDTU!$A$2:$G$487,3,0)</f>
        <v>#N/A</v>
      </c>
      <c r="D425" s="52" t="e">
        <f>VLOOKUP($A425,DSMYDTU!$A$2:$G$487,4,0)</f>
        <v>#N/A</v>
      </c>
      <c r="E425" s="15" t="e">
        <f>VLOOKUP($A425,DSMYDTU!$A$2:$G$487,5,0)</f>
        <v>#N/A</v>
      </c>
      <c r="F425" s="16" t="e">
        <f>VLOOKUP($A425,DSMYDTU!$A$2:$G$487,6,0)</f>
        <v>#N/A</v>
      </c>
      <c r="G425" s="17" t="e">
        <f>VLOOKUP(B425,'TK MYDTU'!$B$8:$Q$8047,13,0)</f>
        <v>#N/A</v>
      </c>
      <c r="H425" s="17" t="e">
        <f>VLOOKUP(B425,'TK MYDTU'!$B$8:$Q$8047,14,0)</f>
        <v>#N/A</v>
      </c>
      <c r="I425" s="17" t="e">
        <f>VLOOKUP(B425,'TK MYDTU'!$B$8:$Q$8047,15,0)</f>
        <v>#N/A</v>
      </c>
      <c r="J425" s="17" t="e">
        <f>VLOOKUP(B425,'TK MYDTU'!$B$8:$Q$8047,16,0)</f>
        <v>#N/A</v>
      </c>
      <c r="K425" s="17" t="e">
        <f t="shared" si="24"/>
        <v>#N/A</v>
      </c>
      <c r="L425" s="17"/>
      <c r="M425" s="18">
        <f t="shared" si="25"/>
        <v>0</v>
      </c>
      <c r="N425" s="19" t="str">
        <f t="shared" si="26"/>
        <v>Không</v>
      </c>
      <c r="O425" s="19" t="e">
        <f>VLOOKUP($A425,DSMYDTU!$A$2:$G$487,7,0)</f>
        <v>#N/A</v>
      </c>
      <c r="P425" s="20"/>
      <c r="Q425" s="53" t="e">
        <f t="shared" si="27"/>
        <v>#N/A</v>
      </c>
      <c r="R425" s="17" t="e">
        <f>VLOOKUP($B425,'TK MYDTU'!$B$8:$X$5049,18,0)</f>
        <v>#N/A</v>
      </c>
      <c r="T425" s="2"/>
      <c r="U425" s="19"/>
      <c r="V425" s="19"/>
    </row>
    <row r="426" spans="1:22" ht="13.8">
      <c r="A426" s="14">
        <v>420</v>
      </c>
      <c r="B426" s="15" t="e">
        <f>VLOOKUP($A426,DSMYDTU!$A$2:$E$487,2,0)</f>
        <v>#N/A</v>
      </c>
      <c r="C426" s="51" t="e">
        <f>VLOOKUP($A426,DSMYDTU!$A$2:$G$487,3,0)</f>
        <v>#N/A</v>
      </c>
      <c r="D426" s="52" t="e">
        <f>VLOOKUP($A426,DSMYDTU!$A$2:$G$487,4,0)</f>
        <v>#N/A</v>
      </c>
      <c r="E426" s="15" t="e">
        <f>VLOOKUP($A426,DSMYDTU!$A$2:$G$487,5,0)</f>
        <v>#N/A</v>
      </c>
      <c r="F426" s="16" t="e">
        <f>VLOOKUP($A426,DSMYDTU!$A$2:$G$487,6,0)</f>
        <v>#N/A</v>
      </c>
      <c r="G426" s="17" t="e">
        <f>VLOOKUP(B426,'TK MYDTU'!$B$8:$Q$8047,13,0)</f>
        <v>#N/A</v>
      </c>
      <c r="H426" s="17" t="e">
        <f>VLOOKUP(B426,'TK MYDTU'!$B$8:$Q$8047,14,0)</f>
        <v>#N/A</v>
      </c>
      <c r="I426" s="17" t="e">
        <f>VLOOKUP(B426,'TK MYDTU'!$B$8:$Q$8047,15,0)</f>
        <v>#N/A</v>
      </c>
      <c r="J426" s="17" t="e">
        <f>VLOOKUP(B426,'TK MYDTU'!$B$8:$Q$8047,16,0)</f>
        <v>#N/A</v>
      </c>
      <c r="K426" s="17" t="e">
        <f t="shared" si="24"/>
        <v>#N/A</v>
      </c>
      <c r="L426" s="17"/>
      <c r="M426" s="18">
        <f t="shared" si="25"/>
        <v>0</v>
      </c>
      <c r="N426" s="19" t="str">
        <f t="shared" si="26"/>
        <v>Không</v>
      </c>
      <c r="O426" s="19" t="e">
        <f>VLOOKUP($A426,DSMYDTU!$A$2:$G$487,7,0)</f>
        <v>#N/A</v>
      </c>
      <c r="P426" s="20"/>
      <c r="Q426" s="53" t="e">
        <f t="shared" si="27"/>
        <v>#N/A</v>
      </c>
      <c r="R426" s="17" t="e">
        <f>VLOOKUP($B426,'TK MYDTU'!$B$8:$X$5049,18,0)</f>
        <v>#N/A</v>
      </c>
      <c r="T426" s="2"/>
      <c r="U426" s="19"/>
      <c r="V426" s="19"/>
    </row>
    <row r="427" spans="1:22" ht="13.8">
      <c r="A427" s="14">
        <v>421</v>
      </c>
      <c r="B427" s="15" t="e">
        <f>VLOOKUP($A427,DSMYDTU!$A$2:$E$487,2,0)</f>
        <v>#N/A</v>
      </c>
      <c r="C427" s="51" t="e">
        <f>VLOOKUP($A427,DSMYDTU!$A$2:$G$487,3,0)</f>
        <v>#N/A</v>
      </c>
      <c r="D427" s="52" t="e">
        <f>VLOOKUP($A427,DSMYDTU!$A$2:$G$487,4,0)</f>
        <v>#N/A</v>
      </c>
      <c r="E427" s="15" t="e">
        <f>VLOOKUP($A427,DSMYDTU!$A$2:$G$487,5,0)</f>
        <v>#N/A</v>
      </c>
      <c r="F427" s="16" t="e">
        <f>VLOOKUP($A427,DSMYDTU!$A$2:$G$487,6,0)</f>
        <v>#N/A</v>
      </c>
      <c r="G427" s="17" t="e">
        <f>VLOOKUP(B427,'TK MYDTU'!$B$8:$Q$8047,13,0)</f>
        <v>#N/A</v>
      </c>
      <c r="H427" s="17" t="e">
        <f>VLOOKUP(B427,'TK MYDTU'!$B$8:$Q$8047,14,0)</f>
        <v>#N/A</v>
      </c>
      <c r="I427" s="17" t="e">
        <f>VLOOKUP(B427,'TK MYDTU'!$B$8:$Q$8047,15,0)</f>
        <v>#N/A</v>
      </c>
      <c r="J427" s="17" t="e">
        <f>VLOOKUP(B427,'TK MYDTU'!$B$8:$Q$8047,16,0)</f>
        <v>#N/A</v>
      </c>
      <c r="K427" s="17" t="e">
        <f t="shared" si="24"/>
        <v>#N/A</v>
      </c>
      <c r="L427" s="17"/>
      <c r="M427" s="18">
        <f t="shared" si="25"/>
        <v>0</v>
      </c>
      <c r="N427" s="19" t="str">
        <f t="shared" si="26"/>
        <v>Không</v>
      </c>
      <c r="O427" s="19" t="e">
        <f>VLOOKUP($A427,DSMYDTU!$A$2:$G$487,7,0)</f>
        <v>#N/A</v>
      </c>
      <c r="P427" s="20"/>
      <c r="Q427" s="53" t="e">
        <f t="shared" si="27"/>
        <v>#N/A</v>
      </c>
      <c r="R427" s="17" t="e">
        <f>VLOOKUP($B427,'TK MYDTU'!$B$8:$X$5049,18,0)</f>
        <v>#N/A</v>
      </c>
      <c r="T427" s="2"/>
      <c r="U427" s="19"/>
      <c r="V427" s="19"/>
    </row>
    <row r="428" spans="1:22" ht="13.8">
      <c r="A428" s="14">
        <v>422</v>
      </c>
      <c r="B428" s="15" t="e">
        <f>VLOOKUP($A428,DSMYDTU!$A$2:$E$487,2,0)</f>
        <v>#N/A</v>
      </c>
      <c r="C428" s="51" t="e">
        <f>VLOOKUP($A428,DSMYDTU!$A$2:$G$487,3,0)</f>
        <v>#N/A</v>
      </c>
      <c r="D428" s="52" t="e">
        <f>VLOOKUP($A428,DSMYDTU!$A$2:$G$487,4,0)</f>
        <v>#N/A</v>
      </c>
      <c r="E428" s="15" t="e">
        <f>VLOOKUP($A428,DSMYDTU!$A$2:$G$487,5,0)</f>
        <v>#N/A</v>
      </c>
      <c r="F428" s="16" t="e">
        <f>VLOOKUP($A428,DSMYDTU!$A$2:$G$487,6,0)</f>
        <v>#N/A</v>
      </c>
      <c r="G428" s="17" t="e">
        <f>VLOOKUP(B428,'TK MYDTU'!$B$8:$Q$8047,13,0)</f>
        <v>#N/A</v>
      </c>
      <c r="H428" s="17" t="e">
        <f>VLOOKUP(B428,'TK MYDTU'!$B$8:$Q$8047,14,0)</f>
        <v>#N/A</v>
      </c>
      <c r="I428" s="17" t="e">
        <f>VLOOKUP(B428,'TK MYDTU'!$B$8:$Q$8047,15,0)</f>
        <v>#N/A</v>
      </c>
      <c r="J428" s="17" t="e">
        <f>VLOOKUP(B428,'TK MYDTU'!$B$8:$Q$8047,16,0)</f>
        <v>#N/A</v>
      </c>
      <c r="K428" s="17" t="e">
        <f t="shared" si="24"/>
        <v>#N/A</v>
      </c>
      <c r="L428" s="17"/>
      <c r="M428" s="18">
        <f t="shared" si="25"/>
        <v>0</v>
      </c>
      <c r="N428" s="19" t="str">
        <f t="shared" si="26"/>
        <v>Không</v>
      </c>
      <c r="O428" s="19" t="e">
        <f>VLOOKUP($A428,DSMYDTU!$A$2:$G$487,7,0)</f>
        <v>#N/A</v>
      </c>
      <c r="P428" s="20"/>
      <c r="Q428" s="53" t="e">
        <f t="shared" si="27"/>
        <v>#N/A</v>
      </c>
      <c r="R428" s="17" t="e">
        <f>VLOOKUP($B428,'TK MYDTU'!$B$8:$X$5049,18,0)</f>
        <v>#N/A</v>
      </c>
      <c r="T428" s="2"/>
      <c r="U428" s="19"/>
      <c r="V428" s="19"/>
    </row>
    <row r="429" spans="1:22" ht="13.8">
      <c r="A429" s="14">
        <v>423</v>
      </c>
      <c r="B429" s="15" t="e">
        <f>VLOOKUP($A429,DSMYDTU!$A$2:$E$487,2,0)</f>
        <v>#N/A</v>
      </c>
      <c r="C429" s="51" t="e">
        <f>VLOOKUP($A429,DSMYDTU!$A$2:$G$487,3,0)</f>
        <v>#N/A</v>
      </c>
      <c r="D429" s="52" t="e">
        <f>VLOOKUP($A429,DSMYDTU!$A$2:$G$487,4,0)</f>
        <v>#N/A</v>
      </c>
      <c r="E429" s="15" t="e">
        <f>VLOOKUP($A429,DSMYDTU!$A$2:$G$487,5,0)</f>
        <v>#N/A</v>
      </c>
      <c r="F429" s="16" t="e">
        <f>VLOOKUP($A429,DSMYDTU!$A$2:$G$487,6,0)</f>
        <v>#N/A</v>
      </c>
      <c r="G429" s="17" t="e">
        <f>VLOOKUP(B429,'TK MYDTU'!$B$8:$Q$8047,13,0)</f>
        <v>#N/A</v>
      </c>
      <c r="H429" s="17" t="e">
        <f>VLOOKUP(B429,'TK MYDTU'!$B$8:$Q$8047,14,0)</f>
        <v>#N/A</v>
      </c>
      <c r="I429" s="17" t="e">
        <f>VLOOKUP(B429,'TK MYDTU'!$B$8:$Q$8047,15,0)</f>
        <v>#N/A</v>
      </c>
      <c r="J429" s="17" t="e">
        <f>VLOOKUP(B429,'TK MYDTU'!$B$8:$Q$8047,16,0)</f>
        <v>#N/A</v>
      </c>
      <c r="K429" s="17" t="e">
        <f t="shared" si="24"/>
        <v>#N/A</v>
      </c>
      <c r="L429" s="17"/>
      <c r="M429" s="18">
        <f t="shared" si="25"/>
        <v>0</v>
      </c>
      <c r="N429" s="19" t="str">
        <f t="shared" si="26"/>
        <v>Không</v>
      </c>
      <c r="O429" s="19" t="e">
        <f>VLOOKUP($A429,DSMYDTU!$A$2:$G$487,7,0)</f>
        <v>#N/A</v>
      </c>
      <c r="P429" s="20"/>
      <c r="Q429" s="53" t="e">
        <f t="shared" si="27"/>
        <v>#N/A</v>
      </c>
      <c r="R429" s="17" t="e">
        <f>VLOOKUP($B429,'TK MYDTU'!$B$8:$X$5049,18,0)</f>
        <v>#N/A</v>
      </c>
      <c r="T429" s="2"/>
      <c r="U429" s="19"/>
      <c r="V429" s="19"/>
    </row>
    <row r="430" spans="1:22" ht="13.8">
      <c r="A430" s="14">
        <v>424</v>
      </c>
      <c r="B430" s="15" t="e">
        <f>VLOOKUP($A430,DSMYDTU!$A$2:$E$487,2,0)</f>
        <v>#N/A</v>
      </c>
      <c r="C430" s="51" t="e">
        <f>VLOOKUP($A430,DSMYDTU!$A$2:$G$487,3,0)</f>
        <v>#N/A</v>
      </c>
      <c r="D430" s="52" t="e">
        <f>VLOOKUP($A430,DSMYDTU!$A$2:$G$487,4,0)</f>
        <v>#N/A</v>
      </c>
      <c r="E430" s="15" t="e">
        <f>VLOOKUP($A430,DSMYDTU!$A$2:$G$487,5,0)</f>
        <v>#N/A</v>
      </c>
      <c r="F430" s="16" t="e">
        <f>VLOOKUP($A430,DSMYDTU!$A$2:$G$487,6,0)</f>
        <v>#N/A</v>
      </c>
      <c r="G430" s="17" t="e">
        <f>VLOOKUP(B430,'TK MYDTU'!$B$8:$Q$8047,13,0)</f>
        <v>#N/A</v>
      </c>
      <c r="H430" s="17" t="e">
        <f>VLOOKUP(B430,'TK MYDTU'!$B$8:$Q$8047,14,0)</f>
        <v>#N/A</v>
      </c>
      <c r="I430" s="17" t="e">
        <f>VLOOKUP(B430,'TK MYDTU'!$B$8:$Q$8047,15,0)</f>
        <v>#N/A</v>
      </c>
      <c r="J430" s="17" t="e">
        <f>VLOOKUP(B430,'TK MYDTU'!$B$8:$Q$8047,16,0)</f>
        <v>#N/A</v>
      </c>
      <c r="K430" s="17" t="e">
        <f t="shared" si="24"/>
        <v>#N/A</v>
      </c>
      <c r="L430" s="17"/>
      <c r="M430" s="18">
        <f t="shared" si="25"/>
        <v>0</v>
      </c>
      <c r="N430" s="19" t="str">
        <f t="shared" si="26"/>
        <v>Không</v>
      </c>
      <c r="O430" s="19" t="e">
        <f>VLOOKUP($A430,DSMYDTU!$A$2:$G$487,7,0)</f>
        <v>#N/A</v>
      </c>
      <c r="P430" s="20"/>
      <c r="Q430" s="53" t="e">
        <f t="shared" si="27"/>
        <v>#N/A</v>
      </c>
      <c r="R430" s="17" t="e">
        <f>VLOOKUP($B430,'TK MYDTU'!$B$8:$X$5049,18,0)</f>
        <v>#N/A</v>
      </c>
      <c r="T430" s="2"/>
      <c r="U430" s="19"/>
      <c r="V430" s="19"/>
    </row>
    <row r="431" spans="1:22" ht="13.8">
      <c r="A431" s="14">
        <v>425</v>
      </c>
      <c r="B431" s="15" t="e">
        <f>VLOOKUP($A431,DSMYDTU!$A$2:$E$487,2,0)</f>
        <v>#N/A</v>
      </c>
      <c r="C431" s="51" t="e">
        <f>VLOOKUP($A431,DSMYDTU!$A$2:$G$487,3,0)</f>
        <v>#N/A</v>
      </c>
      <c r="D431" s="52" t="e">
        <f>VLOOKUP($A431,DSMYDTU!$A$2:$G$487,4,0)</f>
        <v>#N/A</v>
      </c>
      <c r="E431" s="15" t="e">
        <f>VLOOKUP($A431,DSMYDTU!$A$2:$G$487,5,0)</f>
        <v>#N/A</v>
      </c>
      <c r="F431" s="16" t="e">
        <f>VLOOKUP($A431,DSMYDTU!$A$2:$G$487,6,0)</f>
        <v>#N/A</v>
      </c>
      <c r="G431" s="17" t="e">
        <f>VLOOKUP(B431,'TK MYDTU'!$B$8:$Q$8047,13,0)</f>
        <v>#N/A</v>
      </c>
      <c r="H431" s="17" t="e">
        <f>VLOOKUP(B431,'TK MYDTU'!$B$8:$Q$8047,14,0)</f>
        <v>#N/A</v>
      </c>
      <c r="I431" s="17" t="e">
        <f>VLOOKUP(B431,'TK MYDTU'!$B$8:$Q$8047,15,0)</f>
        <v>#N/A</v>
      </c>
      <c r="J431" s="17" t="e">
        <f>VLOOKUP(B431,'TK MYDTU'!$B$8:$Q$8047,16,0)</f>
        <v>#N/A</v>
      </c>
      <c r="K431" s="17" t="e">
        <f t="shared" si="24"/>
        <v>#N/A</v>
      </c>
      <c r="L431" s="17"/>
      <c r="M431" s="18">
        <f t="shared" si="25"/>
        <v>0</v>
      </c>
      <c r="N431" s="19" t="str">
        <f t="shared" si="26"/>
        <v>Không</v>
      </c>
      <c r="O431" s="19" t="e">
        <f>VLOOKUP($A431,DSMYDTU!$A$2:$G$487,7,0)</f>
        <v>#N/A</v>
      </c>
      <c r="P431" s="20"/>
      <c r="Q431" s="53" t="e">
        <f t="shared" si="27"/>
        <v>#N/A</v>
      </c>
      <c r="R431" s="17" t="e">
        <f>VLOOKUP($B431,'TK MYDTU'!$B$8:$X$5049,18,0)</f>
        <v>#N/A</v>
      </c>
      <c r="T431" s="2"/>
      <c r="U431" s="19"/>
      <c r="V431" s="19"/>
    </row>
    <row r="432" spans="1:22" ht="13.8">
      <c r="A432" s="14">
        <v>426</v>
      </c>
      <c r="B432" s="15" t="e">
        <f>VLOOKUP($A432,DSMYDTU!$A$2:$E$487,2,0)</f>
        <v>#N/A</v>
      </c>
      <c r="C432" s="51" t="e">
        <f>VLOOKUP($A432,DSMYDTU!$A$2:$G$487,3,0)</f>
        <v>#N/A</v>
      </c>
      <c r="D432" s="52" t="e">
        <f>VLOOKUP($A432,DSMYDTU!$A$2:$G$487,4,0)</f>
        <v>#N/A</v>
      </c>
      <c r="E432" s="15" t="e">
        <f>VLOOKUP($A432,DSMYDTU!$A$2:$G$487,5,0)</f>
        <v>#N/A</v>
      </c>
      <c r="F432" s="16" t="e">
        <f>VLOOKUP($A432,DSMYDTU!$A$2:$G$487,6,0)</f>
        <v>#N/A</v>
      </c>
      <c r="G432" s="17" t="e">
        <f>VLOOKUP(B432,'TK MYDTU'!$B$8:$Q$8047,13,0)</f>
        <v>#N/A</v>
      </c>
      <c r="H432" s="17" t="e">
        <f>VLOOKUP(B432,'TK MYDTU'!$B$8:$Q$8047,14,0)</f>
        <v>#N/A</v>
      </c>
      <c r="I432" s="17" t="e">
        <f>VLOOKUP(B432,'TK MYDTU'!$B$8:$Q$8047,15,0)</f>
        <v>#N/A</v>
      </c>
      <c r="J432" s="17" t="e">
        <f>VLOOKUP(B432,'TK MYDTU'!$B$8:$Q$8047,16,0)</f>
        <v>#N/A</v>
      </c>
      <c r="K432" s="17" t="e">
        <f t="shared" si="24"/>
        <v>#N/A</v>
      </c>
      <c r="L432" s="17"/>
      <c r="M432" s="18">
        <f t="shared" si="25"/>
        <v>0</v>
      </c>
      <c r="N432" s="19" t="str">
        <f t="shared" si="26"/>
        <v>Không</v>
      </c>
      <c r="O432" s="19" t="e">
        <f>VLOOKUP($A432,DSMYDTU!$A$2:$G$487,7,0)</f>
        <v>#N/A</v>
      </c>
      <c r="P432" s="20"/>
      <c r="Q432" s="53" t="e">
        <f t="shared" si="27"/>
        <v>#N/A</v>
      </c>
      <c r="R432" s="17" t="e">
        <f>VLOOKUP($B432,'TK MYDTU'!$B$8:$X$5049,18,0)</f>
        <v>#N/A</v>
      </c>
      <c r="T432" s="2"/>
      <c r="U432" s="19"/>
      <c r="V432" s="19"/>
    </row>
    <row r="433" spans="1:22" ht="13.8">
      <c r="A433" s="14">
        <v>427</v>
      </c>
      <c r="B433" s="15" t="e">
        <f>VLOOKUP($A433,DSMYDTU!$A$2:$E$487,2,0)</f>
        <v>#N/A</v>
      </c>
      <c r="C433" s="51" t="e">
        <f>VLOOKUP($A433,DSMYDTU!$A$2:$G$487,3,0)</f>
        <v>#N/A</v>
      </c>
      <c r="D433" s="52" t="e">
        <f>VLOOKUP($A433,DSMYDTU!$A$2:$G$487,4,0)</f>
        <v>#N/A</v>
      </c>
      <c r="E433" s="15" t="e">
        <f>VLOOKUP($A433,DSMYDTU!$A$2:$G$487,5,0)</f>
        <v>#N/A</v>
      </c>
      <c r="F433" s="16" t="e">
        <f>VLOOKUP($A433,DSMYDTU!$A$2:$G$487,6,0)</f>
        <v>#N/A</v>
      </c>
      <c r="G433" s="17" t="e">
        <f>VLOOKUP(B433,'TK MYDTU'!$B$8:$Q$8047,13,0)</f>
        <v>#N/A</v>
      </c>
      <c r="H433" s="17" t="e">
        <f>VLOOKUP(B433,'TK MYDTU'!$B$8:$Q$8047,14,0)</f>
        <v>#N/A</v>
      </c>
      <c r="I433" s="17" t="e">
        <f>VLOOKUP(B433,'TK MYDTU'!$B$8:$Q$8047,15,0)</f>
        <v>#N/A</v>
      </c>
      <c r="J433" s="17" t="e">
        <f>VLOOKUP(B433,'TK MYDTU'!$B$8:$Q$8047,16,0)</f>
        <v>#N/A</v>
      </c>
      <c r="K433" s="17" t="e">
        <f t="shared" si="24"/>
        <v>#N/A</v>
      </c>
      <c r="L433" s="17"/>
      <c r="M433" s="18">
        <f t="shared" si="25"/>
        <v>0</v>
      </c>
      <c r="N433" s="19" t="str">
        <f t="shared" si="26"/>
        <v>Không</v>
      </c>
      <c r="O433" s="19" t="e">
        <f>VLOOKUP($A433,DSMYDTU!$A$2:$G$487,7,0)</f>
        <v>#N/A</v>
      </c>
      <c r="P433" s="20"/>
      <c r="Q433" s="53" t="e">
        <f t="shared" si="27"/>
        <v>#N/A</v>
      </c>
      <c r="R433" s="17" t="e">
        <f>VLOOKUP($B433,'TK MYDTU'!$B$8:$X$5049,18,0)</f>
        <v>#N/A</v>
      </c>
      <c r="T433" s="2"/>
      <c r="U433" s="19"/>
      <c r="V433" s="19"/>
    </row>
    <row r="434" spans="1:22" ht="13.8">
      <c r="A434" s="14">
        <v>428</v>
      </c>
      <c r="B434" s="15" t="e">
        <f>VLOOKUP($A434,DSMYDTU!$A$2:$E$487,2,0)</f>
        <v>#N/A</v>
      </c>
      <c r="C434" s="51" t="e">
        <f>VLOOKUP($A434,DSMYDTU!$A$2:$G$487,3,0)</f>
        <v>#N/A</v>
      </c>
      <c r="D434" s="52" t="e">
        <f>VLOOKUP($A434,DSMYDTU!$A$2:$G$487,4,0)</f>
        <v>#N/A</v>
      </c>
      <c r="E434" s="15" t="e">
        <f>VLOOKUP($A434,DSMYDTU!$A$2:$G$487,5,0)</f>
        <v>#N/A</v>
      </c>
      <c r="F434" s="16" t="e">
        <f>VLOOKUP($A434,DSMYDTU!$A$2:$G$487,6,0)</f>
        <v>#N/A</v>
      </c>
      <c r="G434" s="17" t="e">
        <f>VLOOKUP(B434,'TK MYDTU'!$B$8:$Q$8047,13,0)</f>
        <v>#N/A</v>
      </c>
      <c r="H434" s="17" t="e">
        <f>VLOOKUP(B434,'TK MYDTU'!$B$8:$Q$8047,14,0)</f>
        <v>#N/A</v>
      </c>
      <c r="I434" s="17" t="e">
        <f>VLOOKUP(B434,'TK MYDTU'!$B$8:$Q$8047,15,0)</f>
        <v>#N/A</v>
      </c>
      <c r="J434" s="17" t="e">
        <f>VLOOKUP(B434,'TK MYDTU'!$B$8:$Q$8047,16,0)</f>
        <v>#N/A</v>
      </c>
      <c r="K434" s="17" t="e">
        <f t="shared" si="24"/>
        <v>#N/A</v>
      </c>
      <c r="L434" s="17"/>
      <c r="M434" s="18">
        <f t="shared" si="25"/>
        <v>0</v>
      </c>
      <c r="N434" s="19" t="str">
        <f t="shared" si="26"/>
        <v>Không</v>
      </c>
      <c r="O434" s="19" t="e">
        <f>VLOOKUP($A434,DSMYDTU!$A$2:$G$487,7,0)</f>
        <v>#N/A</v>
      </c>
      <c r="P434" s="20"/>
      <c r="Q434" s="53" t="e">
        <f t="shared" si="27"/>
        <v>#N/A</v>
      </c>
      <c r="R434" s="17" t="e">
        <f>VLOOKUP($B434,'TK MYDTU'!$B$8:$X$5049,18,0)</f>
        <v>#N/A</v>
      </c>
      <c r="T434" s="2"/>
      <c r="U434" s="19"/>
      <c r="V434" s="19"/>
    </row>
    <row r="435" spans="1:22" ht="13.8">
      <c r="A435" s="14">
        <v>429</v>
      </c>
      <c r="B435" s="15" t="e">
        <f>VLOOKUP($A435,DSMYDTU!$A$2:$E$487,2,0)</f>
        <v>#N/A</v>
      </c>
      <c r="C435" s="51" t="e">
        <f>VLOOKUP($A435,DSMYDTU!$A$2:$G$487,3,0)</f>
        <v>#N/A</v>
      </c>
      <c r="D435" s="52" t="e">
        <f>VLOOKUP($A435,DSMYDTU!$A$2:$G$487,4,0)</f>
        <v>#N/A</v>
      </c>
      <c r="E435" s="15" t="e">
        <f>VLOOKUP($A435,DSMYDTU!$A$2:$G$487,5,0)</f>
        <v>#N/A</v>
      </c>
      <c r="F435" s="16" t="e">
        <f>VLOOKUP($A435,DSMYDTU!$A$2:$G$487,6,0)</f>
        <v>#N/A</v>
      </c>
      <c r="G435" s="17" t="e">
        <f>VLOOKUP(B435,'TK MYDTU'!$B$8:$Q$8047,13,0)</f>
        <v>#N/A</v>
      </c>
      <c r="H435" s="17" t="e">
        <f>VLOOKUP(B435,'TK MYDTU'!$B$8:$Q$8047,14,0)</f>
        <v>#N/A</v>
      </c>
      <c r="I435" s="17" t="e">
        <f>VLOOKUP(B435,'TK MYDTU'!$B$8:$Q$8047,15,0)</f>
        <v>#N/A</v>
      </c>
      <c r="J435" s="17" t="e">
        <f>VLOOKUP(B435,'TK MYDTU'!$B$8:$Q$8047,16,0)</f>
        <v>#N/A</v>
      </c>
      <c r="K435" s="17" t="e">
        <f t="shared" si="24"/>
        <v>#N/A</v>
      </c>
      <c r="L435" s="17"/>
      <c r="M435" s="18">
        <f t="shared" si="25"/>
        <v>0</v>
      </c>
      <c r="N435" s="19" t="str">
        <f t="shared" si="26"/>
        <v>Không</v>
      </c>
      <c r="O435" s="19" t="e">
        <f>VLOOKUP($A435,DSMYDTU!$A$2:$G$487,7,0)</f>
        <v>#N/A</v>
      </c>
      <c r="P435" s="20"/>
      <c r="Q435" s="53" t="e">
        <f t="shared" si="27"/>
        <v>#N/A</v>
      </c>
      <c r="R435" s="17" t="e">
        <f>VLOOKUP($B435,'TK MYDTU'!$B$8:$X$5049,18,0)</f>
        <v>#N/A</v>
      </c>
      <c r="T435" s="2"/>
      <c r="U435" s="19"/>
      <c r="V435" s="19"/>
    </row>
    <row r="436" spans="1:22" ht="13.8">
      <c r="A436" s="14">
        <v>430</v>
      </c>
      <c r="B436" s="15" t="e">
        <f>VLOOKUP($A436,DSMYDTU!$A$2:$E$487,2,0)</f>
        <v>#N/A</v>
      </c>
      <c r="C436" s="51" t="e">
        <f>VLOOKUP($A436,DSMYDTU!$A$2:$G$487,3,0)</f>
        <v>#N/A</v>
      </c>
      <c r="D436" s="52" t="e">
        <f>VLOOKUP($A436,DSMYDTU!$A$2:$G$487,4,0)</f>
        <v>#N/A</v>
      </c>
      <c r="E436" s="15" t="e">
        <f>VLOOKUP($A436,DSMYDTU!$A$2:$G$487,5,0)</f>
        <v>#N/A</v>
      </c>
      <c r="F436" s="16" t="e">
        <f>VLOOKUP($A436,DSMYDTU!$A$2:$G$487,6,0)</f>
        <v>#N/A</v>
      </c>
      <c r="G436" s="17" t="e">
        <f>VLOOKUP(B436,'TK MYDTU'!$B$8:$Q$8047,13,0)</f>
        <v>#N/A</v>
      </c>
      <c r="H436" s="17" t="e">
        <f>VLOOKUP(B436,'TK MYDTU'!$B$8:$Q$8047,14,0)</f>
        <v>#N/A</v>
      </c>
      <c r="I436" s="17" t="e">
        <f>VLOOKUP(B436,'TK MYDTU'!$B$8:$Q$8047,15,0)</f>
        <v>#N/A</v>
      </c>
      <c r="J436" s="17" t="e">
        <f>VLOOKUP(B436,'TK MYDTU'!$B$8:$Q$8047,16,0)</f>
        <v>#N/A</v>
      </c>
      <c r="K436" s="17" t="e">
        <f t="shared" si="24"/>
        <v>#N/A</v>
      </c>
      <c r="L436" s="17"/>
      <c r="M436" s="18">
        <f t="shared" si="25"/>
        <v>0</v>
      </c>
      <c r="N436" s="19" t="str">
        <f t="shared" si="26"/>
        <v>Không</v>
      </c>
      <c r="O436" s="19" t="e">
        <f>VLOOKUP($A436,DSMYDTU!$A$2:$G$487,7,0)</f>
        <v>#N/A</v>
      </c>
      <c r="P436" s="20"/>
      <c r="Q436" s="53" t="e">
        <f t="shared" si="27"/>
        <v>#N/A</v>
      </c>
      <c r="R436" s="17" t="e">
        <f>VLOOKUP($B436,'TK MYDTU'!$B$8:$X$5049,18,0)</f>
        <v>#N/A</v>
      </c>
      <c r="T436" s="2"/>
      <c r="U436" s="19"/>
      <c r="V436" s="19"/>
    </row>
    <row r="437" spans="1:22" ht="13.8">
      <c r="A437" s="14">
        <v>431</v>
      </c>
      <c r="B437" s="15" t="e">
        <f>VLOOKUP($A437,DSMYDTU!$A$2:$E$487,2,0)</f>
        <v>#N/A</v>
      </c>
      <c r="C437" s="51" t="e">
        <f>VLOOKUP($A437,DSMYDTU!$A$2:$G$487,3,0)</f>
        <v>#N/A</v>
      </c>
      <c r="D437" s="52" t="e">
        <f>VLOOKUP($A437,DSMYDTU!$A$2:$G$487,4,0)</f>
        <v>#N/A</v>
      </c>
      <c r="E437" s="15" t="e">
        <f>VLOOKUP($A437,DSMYDTU!$A$2:$G$487,5,0)</f>
        <v>#N/A</v>
      </c>
      <c r="F437" s="16" t="e">
        <f>VLOOKUP($A437,DSMYDTU!$A$2:$G$487,6,0)</f>
        <v>#N/A</v>
      </c>
      <c r="G437" s="17" t="e">
        <f>VLOOKUP(B437,'TK MYDTU'!$B$8:$Q$8047,13,0)</f>
        <v>#N/A</v>
      </c>
      <c r="H437" s="17" t="e">
        <f>VLOOKUP(B437,'TK MYDTU'!$B$8:$Q$8047,14,0)</f>
        <v>#N/A</v>
      </c>
      <c r="I437" s="17" t="e">
        <f>VLOOKUP(B437,'TK MYDTU'!$B$8:$Q$8047,15,0)</f>
        <v>#N/A</v>
      </c>
      <c r="J437" s="17" t="e">
        <f>VLOOKUP(B437,'TK MYDTU'!$B$8:$Q$8047,16,0)</f>
        <v>#N/A</v>
      </c>
      <c r="K437" s="17" t="e">
        <f t="shared" si="24"/>
        <v>#N/A</v>
      </c>
      <c r="L437" s="17"/>
      <c r="M437" s="18">
        <f t="shared" si="25"/>
        <v>0</v>
      </c>
      <c r="N437" s="19" t="str">
        <f t="shared" si="26"/>
        <v>Không</v>
      </c>
      <c r="O437" s="19" t="e">
        <f>VLOOKUP($A437,DSMYDTU!$A$2:$G$487,7,0)</f>
        <v>#N/A</v>
      </c>
      <c r="P437" s="20"/>
      <c r="Q437" s="53" t="e">
        <f t="shared" si="27"/>
        <v>#N/A</v>
      </c>
      <c r="R437" s="17" t="e">
        <f>VLOOKUP($B437,'TK MYDTU'!$B$8:$X$5049,18,0)</f>
        <v>#N/A</v>
      </c>
      <c r="T437" s="2"/>
      <c r="U437" s="19"/>
      <c r="V437" s="19"/>
    </row>
    <row r="438" spans="1:22" ht="13.8">
      <c r="A438" s="14">
        <v>432</v>
      </c>
      <c r="B438" s="15" t="e">
        <f>VLOOKUP($A438,DSMYDTU!$A$2:$E$487,2,0)</f>
        <v>#N/A</v>
      </c>
      <c r="C438" s="51" t="e">
        <f>VLOOKUP($A438,DSMYDTU!$A$2:$G$487,3,0)</f>
        <v>#N/A</v>
      </c>
      <c r="D438" s="52" t="e">
        <f>VLOOKUP($A438,DSMYDTU!$A$2:$G$487,4,0)</f>
        <v>#N/A</v>
      </c>
      <c r="E438" s="15" t="e">
        <f>VLOOKUP($A438,DSMYDTU!$A$2:$G$487,5,0)</f>
        <v>#N/A</v>
      </c>
      <c r="F438" s="16" t="e">
        <f>VLOOKUP($A438,DSMYDTU!$A$2:$G$487,6,0)</f>
        <v>#N/A</v>
      </c>
      <c r="G438" s="17" t="e">
        <f>VLOOKUP(B438,'TK MYDTU'!$B$8:$Q$8047,13,0)</f>
        <v>#N/A</v>
      </c>
      <c r="H438" s="17" t="e">
        <f>VLOOKUP(B438,'TK MYDTU'!$B$8:$Q$8047,14,0)</f>
        <v>#N/A</v>
      </c>
      <c r="I438" s="17" t="e">
        <f>VLOOKUP(B438,'TK MYDTU'!$B$8:$Q$8047,15,0)</f>
        <v>#N/A</v>
      </c>
      <c r="J438" s="17" t="e">
        <f>VLOOKUP(B438,'TK MYDTU'!$B$8:$Q$8047,16,0)</f>
        <v>#N/A</v>
      </c>
      <c r="K438" s="17" t="e">
        <f t="shared" si="24"/>
        <v>#N/A</v>
      </c>
      <c r="L438" s="17"/>
      <c r="M438" s="18">
        <f t="shared" si="25"/>
        <v>0</v>
      </c>
      <c r="N438" s="19" t="str">
        <f t="shared" si="26"/>
        <v>Không</v>
      </c>
      <c r="O438" s="19" t="e">
        <f>VLOOKUP($A438,DSMYDTU!$A$2:$G$487,7,0)</f>
        <v>#N/A</v>
      </c>
      <c r="P438" s="20"/>
      <c r="Q438" s="53" t="e">
        <f t="shared" si="27"/>
        <v>#N/A</v>
      </c>
      <c r="R438" s="17" t="e">
        <f>VLOOKUP($B438,'TK MYDTU'!$B$8:$X$5049,18,0)</f>
        <v>#N/A</v>
      </c>
      <c r="T438" s="2"/>
      <c r="U438" s="19"/>
      <c r="V438" s="19"/>
    </row>
    <row r="439" spans="1:22" ht="13.8">
      <c r="A439" s="14">
        <v>433</v>
      </c>
      <c r="B439" s="15" t="e">
        <f>VLOOKUP($A439,DSMYDTU!$A$2:$E$487,2,0)</f>
        <v>#N/A</v>
      </c>
      <c r="C439" s="51" t="e">
        <f>VLOOKUP($A439,DSMYDTU!$A$2:$G$487,3,0)</f>
        <v>#N/A</v>
      </c>
      <c r="D439" s="52" t="e">
        <f>VLOOKUP($A439,DSMYDTU!$A$2:$G$487,4,0)</f>
        <v>#N/A</v>
      </c>
      <c r="E439" s="15" t="e">
        <f>VLOOKUP($A439,DSMYDTU!$A$2:$G$487,5,0)</f>
        <v>#N/A</v>
      </c>
      <c r="F439" s="16" t="e">
        <f>VLOOKUP($A439,DSMYDTU!$A$2:$G$487,6,0)</f>
        <v>#N/A</v>
      </c>
      <c r="G439" s="17" t="e">
        <f>VLOOKUP(B439,'TK MYDTU'!$B$8:$Q$8047,13,0)</f>
        <v>#N/A</v>
      </c>
      <c r="H439" s="17" t="e">
        <f>VLOOKUP(B439,'TK MYDTU'!$B$8:$Q$8047,14,0)</f>
        <v>#N/A</v>
      </c>
      <c r="I439" s="17" t="e">
        <f>VLOOKUP(B439,'TK MYDTU'!$B$8:$Q$8047,15,0)</f>
        <v>#N/A</v>
      </c>
      <c r="J439" s="17" t="e">
        <f>VLOOKUP(B439,'TK MYDTU'!$B$8:$Q$8047,16,0)</f>
        <v>#N/A</v>
      </c>
      <c r="K439" s="17" t="e">
        <f t="shared" si="24"/>
        <v>#N/A</v>
      </c>
      <c r="L439" s="17"/>
      <c r="M439" s="18">
        <f t="shared" si="25"/>
        <v>0</v>
      </c>
      <c r="N439" s="19" t="str">
        <f t="shared" si="26"/>
        <v>Không</v>
      </c>
      <c r="O439" s="19" t="e">
        <f>VLOOKUP($A439,DSMYDTU!$A$2:$G$487,7,0)</f>
        <v>#N/A</v>
      </c>
      <c r="P439" s="20"/>
      <c r="Q439" s="53" t="e">
        <f t="shared" si="27"/>
        <v>#N/A</v>
      </c>
      <c r="R439" s="17" t="e">
        <f>VLOOKUP($B439,'TK MYDTU'!$B$8:$X$5049,18,0)</f>
        <v>#N/A</v>
      </c>
      <c r="T439" s="2"/>
      <c r="U439" s="19"/>
      <c r="V439" s="19"/>
    </row>
    <row r="440" spans="1:22" ht="13.8">
      <c r="A440" s="14">
        <v>434</v>
      </c>
      <c r="B440" s="15" t="e">
        <f>VLOOKUP($A440,DSMYDTU!$A$2:$E$487,2,0)</f>
        <v>#N/A</v>
      </c>
      <c r="C440" s="51" t="e">
        <f>VLOOKUP($A440,DSMYDTU!$A$2:$G$487,3,0)</f>
        <v>#N/A</v>
      </c>
      <c r="D440" s="52" t="e">
        <f>VLOOKUP($A440,DSMYDTU!$A$2:$G$487,4,0)</f>
        <v>#N/A</v>
      </c>
      <c r="E440" s="15" t="e">
        <f>VLOOKUP($A440,DSMYDTU!$A$2:$G$487,5,0)</f>
        <v>#N/A</v>
      </c>
      <c r="F440" s="16" t="e">
        <f>VLOOKUP($A440,DSMYDTU!$A$2:$G$487,6,0)</f>
        <v>#N/A</v>
      </c>
      <c r="G440" s="17" t="e">
        <f>VLOOKUP(B440,'TK MYDTU'!$B$8:$Q$8047,13,0)</f>
        <v>#N/A</v>
      </c>
      <c r="H440" s="17" t="e">
        <f>VLOOKUP(B440,'TK MYDTU'!$B$8:$Q$8047,14,0)</f>
        <v>#N/A</v>
      </c>
      <c r="I440" s="17" t="e">
        <f>VLOOKUP(B440,'TK MYDTU'!$B$8:$Q$8047,15,0)</f>
        <v>#N/A</v>
      </c>
      <c r="J440" s="17" t="e">
        <f>VLOOKUP(B440,'TK MYDTU'!$B$8:$Q$8047,16,0)</f>
        <v>#N/A</v>
      </c>
      <c r="K440" s="17" t="e">
        <f t="shared" si="24"/>
        <v>#N/A</v>
      </c>
      <c r="L440" s="17"/>
      <c r="M440" s="18">
        <f t="shared" si="25"/>
        <v>0</v>
      </c>
      <c r="N440" s="19" t="str">
        <f t="shared" si="26"/>
        <v>Không</v>
      </c>
      <c r="O440" s="19" t="e">
        <f>VLOOKUP($A440,DSMYDTU!$A$2:$G$487,7,0)</f>
        <v>#N/A</v>
      </c>
      <c r="P440" s="20"/>
      <c r="Q440" s="53" t="e">
        <f t="shared" si="27"/>
        <v>#N/A</v>
      </c>
      <c r="R440" s="17" t="e">
        <f>VLOOKUP($B440,'TK MYDTU'!$B$8:$X$5049,18,0)</f>
        <v>#N/A</v>
      </c>
      <c r="T440" s="2"/>
      <c r="U440" s="19"/>
      <c r="V440" s="19"/>
    </row>
    <row r="441" spans="1:22" ht="13.8">
      <c r="A441" s="14">
        <v>435</v>
      </c>
      <c r="B441" s="15" t="e">
        <f>VLOOKUP($A441,DSMYDTU!$A$2:$E$487,2,0)</f>
        <v>#N/A</v>
      </c>
      <c r="C441" s="51" t="e">
        <f>VLOOKUP($A441,DSMYDTU!$A$2:$G$487,3,0)</f>
        <v>#N/A</v>
      </c>
      <c r="D441" s="52" t="e">
        <f>VLOOKUP($A441,DSMYDTU!$A$2:$G$487,4,0)</f>
        <v>#N/A</v>
      </c>
      <c r="E441" s="15" t="e">
        <f>VLOOKUP($A441,DSMYDTU!$A$2:$G$487,5,0)</f>
        <v>#N/A</v>
      </c>
      <c r="F441" s="16" t="e">
        <f>VLOOKUP($A441,DSMYDTU!$A$2:$G$487,6,0)</f>
        <v>#N/A</v>
      </c>
      <c r="G441" s="17" t="e">
        <f>VLOOKUP(B441,'TK MYDTU'!$B$8:$Q$8047,13,0)</f>
        <v>#N/A</v>
      </c>
      <c r="H441" s="17" t="e">
        <f>VLOOKUP(B441,'TK MYDTU'!$B$8:$Q$8047,14,0)</f>
        <v>#N/A</v>
      </c>
      <c r="I441" s="17" t="e">
        <f>VLOOKUP(B441,'TK MYDTU'!$B$8:$Q$8047,15,0)</f>
        <v>#N/A</v>
      </c>
      <c r="J441" s="17" t="e">
        <f>VLOOKUP(B441,'TK MYDTU'!$B$8:$Q$8047,16,0)</f>
        <v>#N/A</v>
      </c>
      <c r="K441" s="17" t="e">
        <f t="shared" si="24"/>
        <v>#N/A</v>
      </c>
      <c r="L441" s="17"/>
      <c r="M441" s="18">
        <f t="shared" si="25"/>
        <v>0</v>
      </c>
      <c r="N441" s="19" t="str">
        <f t="shared" si="26"/>
        <v>Không</v>
      </c>
      <c r="O441" s="19" t="e">
        <f>VLOOKUP($A441,DSMYDTU!$A$2:$G$487,7,0)</f>
        <v>#N/A</v>
      </c>
      <c r="P441" s="20"/>
      <c r="Q441" s="53" t="e">
        <f t="shared" si="27"/>
        <v>#N/A</v>
      </c>
      <c r="R441" s="17" t="e">
        <f>VLOOKUP($B441,'TK MYDTU'!$B$8:$X$5049,18,0)</f>
        <v>#N/A</v>
      </c>
      <c r="T441" s="2"/>
      <c r="U441" s="19"/>
      <c r="V441" s="19"/>
    </row>
    <row r="442" spans="1:22" ht="13.8">
      <c r="A442" s="14">
        <v>436</v>
      </c>
      <c r="B442" s="15" t="e">
        <f>VLOOKUP($A442,DSMYDTU!$A$2:$E$487,2,0)</f>
        <v>#N/A</v>
      </c>
      <c r="C442" s="51" t="e">
        <f>VLOOKUP($A442,DSMYDTU!$A$2:$G$487,3,0)</f>
        <v>#N/A</v>
      </c>
      <c r="D442" s="52" t="e">
        <f>VLOOKUP($A442,DSMYDTU!$A$2:$G$487,4,0)</f>
        <v>#N/A</v>
      </c>
      <c r="E442" s="15" t="e">
        <f>VLOOKUP($A442,DSMYDTU!$A$2:$G$487,5,0)</f>
        <v>#N/A</v>
      </c>
      <c r="F442" s="16" t="e">
        <f>VLOOKUP($A442,DSMYDTU!$A$2:$G$487,6,0)</f>
        <v>#N/A</v>
      </c>
      <c r="G442" s="17" t="e">
        <f>VLOOKUP(B442,'TK MYDTU'!$B$8:$Q$8047,13,0)</f>
        <v>#N/A</v>
      </c>
      <c r="H442" s="17" t="e">
        <f>VLOOKUP(B442,'TK MYDTU'!$B$8:$Q$8047,14,0)</f>
        <v>#N/A</v>
      </c>
      <c r="I442" s="17" t="e">
        <f>VLOOKUP(B442,'TK MYDTU'!$B$8:$Q$8047,15,0)</f>
        <v>#N/A</v>
      </c>
      <c r="J442" s="17" t="e">
        <f>VLOOKUP(B442,'TK MYDTU'!$B$8:$Q$8047,16,0)</f>
        <v>#N/A</v>
      </c>
      <c r="K442" s="17" t="e">
        <f t="shared" si="24"/>
        <v>#N/A</v>
      </c>
      <c r="L442" s="17"/>
      <c r="M442" s="18">
        <f t="shared" si="25"/>
        <v>0</v>
      </c>
      <c r="N442" s="19" t="str">
        <f t="shared" si="26"/>
        <v>Không</v>
      </c>
      <c r="O442" s="19" t="e">
        <f>VLOOKUP($A442,DSMYDTU!$A$2:$G$487,7,0)</f>
        <v>#N/A</v>
      </c>
      <c r="P442" s="20"/>
      <c r="Q442" s="53" t="e">
        <f t="shared" si="27"/>
        <v>#N/A</v>
      </c>
      <c r="R442" s="17" t="e">
        <f>VLOOKUP($B442,'TK MYDTU'!$B$8:$X$5049,18,0)</f>
        <v>#N/A</v>
      </c>
      <c r="T442" s="2"/>
      <c r="U442" s="19"/>
      <c r="V442" s="19"/>
    </row>
    <row r="443" spans="1:22" ht="13.8">
      <c r="A443" s="14">
        <v>437</v>
      </c>
      <c r="B443" s="15" t="e">
        <f>VLOOKUP($A443,DSMYDTU!$A$2:$E$487,2,0)</f>
        <v>#N/A</v>
      </c>
      <c r="C443" s="51" t="e">
        <f>VLOOKUP($A443,DSMYDTU!$A$2:$G$487,3,0)</f>
        <v>#N/A</v>
      </c>
      <c r="D443" s="52" t="e">
        <f>VLOOKUP($A443,DSMYDTU!$A$2:$G$487,4,0)</f>
        <v>#N/A</v>
      </c>
      <c r="E443" s="15" t="e">
        <f>VLOOKUP($A443,DSMYDTU!$A$2:$G$487,5,0)</f>
        <v>#N/A</v>
      </c>
      <c r="F443" s="16" t="e">
        <f>VLOOKUP($A443,DSMYDTU!$A$2:$G$487,6,0)</f>
        <v>#N/A</v>
      </c>
      <c r="G443" s="17" t="e">
        <f>VLOOKUP(B443,'TK MYDTU'!$B$8:$Q$8047,13,0)</f>
        <v>#N/A</v>
      </c>
      <c r="H443" s="17" t="e">
        <f>VLOOKUP(B443,'TK MYDTU'!$B$8:$Q$8047,14,0)</f>
        <v>#N/A</v>
      </c>
      <c r="I443" s="17" t="e">
        <f>VLOOKUP(B443,'TK MYDTU'!$B$8:$Q$8047,15,0)</f>
        <v>#N/A</v>
      </c>
      <c r="J443" s="17" t="e">
        <f>VLOOKUP(B443,'TK MYDTU'!$B$8:$Q$8047,16,0)</f>
        <v>#N/A</v>
      </c>
      <c r="K443" s="17" t="e">
        <f t="shared" si="24"/>
        <v>#N/A</v>
      </c>
      <c r="L443" s="17"/>
      <c r="M443" s="18">
        <f t="shared" si="25"/>
        <v>0</v>
      </c>
      <c r="N443" s="19" t="str">
        <f t="shared" si="26"/>
        <v>Không</v>
      </c>
      <c r="O443" s="19" t="e">
        <f>VLOOKUP($A443,DSMYDTU!$A$2:$G$487,7,0)</f>
        <v>#N/A</v>
      </c>
      <c r="P443" s="20"/>
      <c r="Q443" s="53" t="e">
        <f t="shared" si="27"/>
        <v>#N/A</v>
      </c>
      <c r="R443" s="17" t="e">
        <f>VLOOKUP($B443,'TK MYDTU'!$B$8:$X$5049,18,0)</f>
        <v>#N/A</v>
      </c>
      <c r="T443" s="2"/>
      <c r="U443" s="19"/>
      <c r="V443" s="19"/>
    </row>
    <row r="444" spans="1:22" ht="13.8">
      <c r="A444" s="14">
        <v>438</v>
      </c>
      <c r="B444" s="15" t="e">
        <f>VLOOKUP($A444,DSMYDTU!$A$2:$E$487,2,0)</f>
        <v>#N/A</v>
      </c>
      <c r="C444" s="51" t="e">
        <f>VLOOKUP($A444,DSMYDTU!$A$2:$G$487,3,0)</f>
        <v>#N/A</v>
      </c>
      <c r="D444" s="52" t="e">
        <f>VLOOKUP($A444,DSMYDTU!$A$2:$G$487,4,0)</f>
        <v>#N/A</v>
      </c>
      <c r="E444" s="15" t="e">
        <f>VLOOKUP($A444,DSMYDTU!$A$2:$G$487,5,0)</f>
        <v>#N/A</v>
      </c>
      <c r="F444" s="16" t="e">
        <f>VLOOKUP($A444,DSMYDTU!$A$2:$G$487,6,0)</f>
        <v>#N/A</v>
      </c>
      <c r="G444" s="17" t="e">
        <f>VLOOKUP(B444,'TK MYDTU'!$B$8:$Q$8047,13,0)</f>
        <v>#N/A</v>
      </c>
      <c r="H444" s="17" t="e">
        <f>VLOOKUP(B444,'TK MYDTU'!$B$8:$Q$8047,14,0)</f>
        <v>#N/A</v>
      </c>
      <c r="I444" s="17" t="e">
        <f>VLOOKUP(B444,'TK MYDTU'!$B$8:$Q$8047,15,0)</f>
        <v>#N/A</v>
      </c>
      <c r="J444" s="17" t="e">
        <f>VLOOKUP(B444,'TK MYDTU'!$B$8:$Q$8047,16,0)</f>
        <v>#N/A</v>
      </c>
      <c r="K444" s="17" t="e">
        <f t="shared" si="24"/>
        <v>#N/A</v>
      </c>
      <c r="L444" s="17"/>
      <c r="M444" s="18">
        <f t="shared" si="25"/>
        <v>0</v>
      </c>
      <c r="N444" s="19" t="str">
        <f t="shared" si="26"/>
        <v>Không</v>
      </c>
      <c r="O444" s="19" t="e">
        <f>VLOOKUP($A444,DSMYDTU!$A$2:$G$487,7,0)</f>
        <v>#N/A</v>
      </c>
      <c r="P444" s="20"/>
      <c r="Q444" s="53" t="e">
        <f t="shared" si="27"/>
        <v>#N/A</v>
      </c>
      <c r="R444" s="17" t="e">
        <f>VLOOKUP($B444,'TK MYDTU'!$B$8:$X$5049,18,0)</f>
        <v>#N/A</v>
      </c>
      <c r="T444" s="2"/>
      <c r="U444" s="19"/>
      <c r="V444" s="19"/>
    </row>
    <row r="445" spans="1:22" ht="13.8">
      <c r="A445" s="14">
        <v>439</v>
      </c>
      <c r="B445" s="15" t="e">
        <f>VLOOKUP($A445,DSMYDTU!$A$2:$E$487,2,0)</f>
        <v>#N/A</v>
      </c>
      <c r="C445" s="51" t="e">
        <f>VLOOKUP($A445,DSMYDTU!$A$2:$G$487,3,0)</f>
        <v>#N/A</v>
      </c>
      <c r="D445" s="52" t="e">
        <f>VLOOKUP($A445,DSMYDTU!$A$2:$G$487,4,0)</f>
        <v>#N/A</v>
      </c>
      <c r="E445" s="15" t="e">
        <f>VLOOKUP($A445,DSMYDTU!$A$2:$G$487,5,0)</f>
        <v>#N/A</v>
      </c>
      <c r="F445" s="16" t="e">
        <f>VLOOKUP($A445,DSMYDTU!$A$2:$G$487,6,0)</f>
        <v>#N/A</v>
      </c>
      <c r="G445" s="17" t="e">
        <f>VLOOKUP(B445,'TK MYDTU'!$B$8:$Q$8047,13,0)</f>
        <v>#N/A</v>
      </c>
      <c r="H445" s="17" t="e">
        <f>VLOOKUP(B445,'TK MYDTU'!$B$8:$Q$8047,14,0)</f>
        <v>#N/A</v>
      </c>
      <c r="I445" s="17" t="e">
        <f>VLOOKUP(B445,'TK MYDTU'!$B$8:$Q$8047,15,0)</f>
        <v>#N/A</v>
      </c>
      <c r="J445" s="17" t="e">
        <f>VLOOKUP(B445,'TK MYDTU'!$B$8:$Q$8047,16,0)</f>
        <v>#N/A</v>
      </c>
      <c r="K445" s="17" t="e">
        <f t="shared" si="24"/>
        <v>#N/A</v>
      </c>
      <c r="L445" s="17"/>
      <c r="M445" s="18">
        <f t="shared" si="25"/>
        <v>0</v>
      </c>
      <c r="N445" s="19" t="str">
        <f t="shared" si="26"/>
        <v>Không</v>
      </c>
      <c r="O445" s="19" t="e">
        <f>VLOOKUP($A445,DSMYDTU!$A$2:$G$487,7,0)</f>
        <v>#N/A</v>
      </c>
      <c r="P445" s="20"/>
      <c r="Q445" s="53" t="e">
        <f t="shared" si="27"/>
        <v>#N/A</v>
      </c>
      <c r="R445" s="17" t="e">
        <f>VLOOKUP($B445,'TK MYDTU'!$B$8:$X$5049,18,0)</f>
        <v>#N/A</v>
      </c>
      <c r="T445" s="2"/>
      <c r="U445" s="19"/>
      <c r="V445" s="19"/>
    </row>
    <row r="446" spans="1:22" ht="13.8">
      <c r="A446" s="14">
        <v>440</v>
      </c>
      <c r="B446" s="15" t="e">
        <f>VLOOKUP($A446,DSMYDTU!$A$2:$E$487,2,0)</f>
        <v>#N/A</v>
      </c>
      <c r="C446" s="51" t="e">
        <f>VLOOKUP($A446,DSMYDTU!$A$2:$G$487,3,0)</f>
        <v>#N/A</v>
      </c>
      <c r="D446" s="52" t="e">
        <f>VLOOKUP($A446,DSMYDTU!$A$2:$G$487,4,0)</f>
        <v>#N/A</v>
      </c>
      <c r="E446" s="15" t="e">
        <f>VLOOKUP($A446,DSMYDTU!$A$2:$G$487,5,0)</f>
        <v>#N/A</v>
      </c>
      <c r="F446" s="16" t="e">
        <f>VLOOKUP($A446,DSMYDTU!$A$2:$G$487,6,0)</f>
        <v>#N/A</v>
      </c>
      <c r="G446" s="17" t="e">
        <f>VLOOKUP(B446,'TK MYDTU'!$B$8:$Q$8047,13,0)</f>
        <v>#N/A</v>
      </c>
      <c r="H446" s="17" t="e">
        <f>VLOOKUP(B446,'TK MYDTU'!$B$8:$Q$8047,14,0)</f>
        <v>#N/A</v>
      </c>
      <c r="I446" s="17" t="e">
        <f>VLOOKUP(B446,'TK MYDTU'!$B$8:$Q$8047,15,0)</f>
        <v>#N/A</v>
      </c>
      <c r="J446" s="17" t="e">
        <f>VLOOKUP(B446,'TK MYDTU'!$B$8:$Q$8047,16,0)</f>
        <v>#N/A</v>
      </c>
      <c r="K446" s="17" t="e">
        <f t="shared" si="24"/>
        <v>#N/A</v>
      </c>
      <c r="L446" s="17"/>
      <c r="M446" s="18">
        <f t="shared" si="25"/>
        <v>0</v>
      </c>
      <c r="N446" s="19" t="str">
        <f t="shared" si="26"/>
        <v>Không</v>
      </c>
      <c r="O446" s="19" t="e">
        <f>VLOOKUP($A446,DSMYDTU!$A$2:$G$487,7,0)</f>
        <v>#N/A</v>
      </c>
      <c r="P446" s="20"/>
      <c r="Q446" s="53" t="e">
        <f t="shared" si="27"/>
        <v>#N/A</v>
      </c>
      <c r="R446" s="17" t="e">
        <f>VLOOKUP($B446,'TK MYDTU'!$B$8:$X$5049,18,0)</f>
        <v>#N/A</v>
      </c>
      <c r="T446" s="2"/>
      <c r="U446" s="19"/>
      <c r="V446" s="19"/>
    </row>
    <row r="447" spans="1:22" ht="13.8">
      <c r="A447" s="14">
        <v>441</v>
      </c>
      <c r="B447" s="15" t="e">
        <f>VLOOKUP($A447,DSMYDTU!$A$2:$E$487,2,0)</f>
        <v>#N/A</v>
      </c>
      <c r="C447" s="51" t="e">
        <f>VLOOKUP($A447,DSMYDTU!$A$2:$G$487,3,0)</f>
        <v>#N/A</v>
      </c>
      <c r="D447" s="52" t="e">
        <f>VLOOKUP($A447,DSMYDTU!$A$2:$G$487,4,0)</f>
        <v>#N/A</v>
      </c>
      <c r="E447" s="15" t="e">
        <f>VLOOKUP($A447,DSMYDTU!$A$2:$G$487,5,0)</f>
        <v>#N/A</v>
      </c>
      <c r="F447" s="16" t="e">
        <f>VLOOKUP($A447,DSMYDTU!$A$2:$G$487,6,0)</f>
        <v>#N/A</v>
      </c>
      <c r="G447" s="17" t="e">
        <f>VLOOKUP(B447,'TK MYDTU'!$B$8:$Q$8047,13,0)</f>
        <v>#N/A</v>
      </c>
      <c r="H447" s="17" t="e">
        <f>VLOOKUP(B447,'TK MYDTU'!$B$8:$Q$8047,14,0)</f>
        <v>#N/A</v>
      </c>
      <c r="I447" s="17" t="e">
        <f>VLOOKUP(B447,'TK MYDTU'!$B$8:$Q$8047,15,0)</f>
        <v>#N/A</v>
      </c>
      <c r="J447" s="17" t="e">
        <f>VLOOKUP(B447,'TK MYDTU'!$B$8:$Q$8047,16,0)</f>
        <v>#N/A</v>
      </c>
      <c r="K447" s="17" t="e">
        <f t="shared" si="24"/>
        <v>#N/A</v>
      </c>
      <c r="L447" s="17"/>
      <c r="M447" s="18">
        <f t="shared" si="25"/>
        <v>0</v>
      </c>
      <c r="N447" s="19" t="str">
        <f t="shared" si="26"/>
        <v>Không</v>
      </c>
      <c r="O447" s="19" t="e">
        <f>VLOOKUP($A447,DSMYDTU!$A$2:$G$487,7,0)</f>
        <v>#N/A</v>
      </c>
      <c r="P447" s="20"/>
      <c r="Q447" s="53" t="e">
        <f t="shared" si="27"/>
        <v>#N/A</v>
      </c>
      <c r="R447" s="17" t="e">
        <f>VLOOKUP($B447,'TK MYDTU'!$B$8:$X$5049,18,0)</f>
        <v>#N/A</v>
      </c>
      <c r="T447" s="2"/>
      <c r="U447" s="19"/>
      <c r="V447" s="19"/>
    </row>
    <row r="448" spans="1:22" ht="13.8">
      <c r="A448" s="14">
        <v>442</v>
      </c>
      <c r="B448" s="15" t="e">
        <f>VLOOKUP($A448,DSMYDTU!$A$2:$E$487,2,0)</f>
        <v>#N/A</v>
      </c>
      <c r="C448" s="51" t="e">
        <f>VLOOKUP($A448,DSMYDTU!$A$2:$G$487,3,0)</f>
        <v>#N/A</v>
      </c>
      <c r="D448" s="52" t="e">
        <f>VLOOKUP($A448,DSMYDTU!$A$2:$G$487,4,0)</f>
        <v>#N/A</v>
      </c>
      <c r="E448" s="15" t="e">
        <f>VLOOKUP($A448,DSMYDTU!$A$2:$G$487,5,0)</f>
        <v>#N/A</v>
      </c>
      <c r="F448" s="16" t="e">
        <f>VLOOKUP($A448,DSMYDTU!$A$2:$G$487,6,0)</f>
        <v>#N/A</v>
      </c>
      <c r="G448" s="17" t="e">
        <f>VLOOKUP(B448,'TK MYDTU'!$B$8:$Q$8047,13,0)</f>
        <v>#N/A</v>
      </c>
      <c r="H448" s="17" t="e">
        <f>VLOOKUP(B448,'TK MYDTU'!$B$8:$Q$8047,14,0)</f>
        <v>#N/A</v>
      </c>
      <c r="I448" s="17" t="e">
        <f>VLOOKUP(B448,'TK MYDTU'!$B$8:$Q$8047,15,0)</f>
        <v>#N/A</v>
      </c>
      <c r="J448" s="17" t="e">
        <f>VLOOKUP(B448,'TK MYDTU'!$B$8:$Q$8047,16,0)</f>
        <v>#N/A</v>
      </c>
      <c r="K448" s="17" t="e">
        <f t="shared" si="24"/>
        <v>#N/A</v>
      </c>
      <c r="L448" s="17"/>
      <c r="M448" s="18">
        <f t="shared" si="25"/>
        <v>0</v>
      </c>
      <c r="N448" s="19" t="str">
        <f t="shared" si="26"/>
        <v>Không</v>
      </c>
      <c r="O448" s="19" t="e">
        <f>VLOOKUP($A448,DSMYDTU!$A$2:$G$487,7,0)</f>
        <v>#N/A</v>
      </c>
      <c r="P448" s="20"/>
      <c r="Q448" s="53" t="e">
        <f t="shared" si="27"/>
        <v>#N/A</v>
      </c>
      <c r="R448" s="17" t="e">
        <f>VLOOKUP($B448,'TK MYDTU'!$B$8:$X$5049,18,0)</f>
        <v>#N/A</v>
      </c>
      <c r="T448" s="2"/>
      <c r="U448" s="19"/>
      <c r="V448" s="19"/>
    </row>
    <row r="449" spans="1:22" ht="13.8">
      <c r="A449" s="14">
        <v>443</v>
      </c>
      <c r="B449" s="15" t="e">
        <f>VLOOKUP($A449,DSMYDTU!$A$2:$E$487,2,0)</f>
        <v>#N/A</v>
      </c>
      <c r="C449" s="51" t="e">
        <f>VLOOKUP($A449,DSMYDTU!$A$2:$G$487,3,0)</f>
        <v>#N/A</v>
      </c>
      <c r="D449" s="52" t="e">
        <f>VLOOKUP($A449,DSMYDTU!$A$2:$G$487,4,0)</f>
        <v>#N/A</v>
      </c>
      <c r="E449" s="15" t="e">
        <f>VLOOKUP($A449,DSMYDTU!$A$2:$G$487,5,0)</f>
        <v>#N/A</v>
      </c>
      <c r="F449" s="16" t="e">
        <f>VLOOKUP($A449,DSMYDTU!$A$2:$G$487,6,0)</f>
        <v>#N/A</v>
      </c>
      <c r="G449" s="17" t="e">
        <f>VLOOKUP(B449,'TK MYDTU'!$B$8:$Q$8047,13,0)</f>
        <v>#N/A</v>
      </c>
      <c r="H449" s="17" t="e">
        <f>VLOOKUP(B449,'TK MYDTU'!$B$8:$Q$8047,14,0)</f>
        <v>#N/A</v>
      </c>
      <c r="I449" s="17" t="e">
        <f>VLOOKUP(B449,'TK MYDTU'!$B$8:$Q$8047,15,0)</f>
        <v>#N/A</v>
      </c>
      <c r="J449" s="17" t="e">
        <f>VLOOKUP(B449,'TK MYDTU'!$B$8:$Q$8047,16,0)</f>
        <v>#N/A</v>
      </c>
      <c r="K449" s="17" t="e">
        <f t="shared" si="24"/>
        <v>#N/A</v>
      </c>
      <c r="L449" s="17"/>
      <c r="M449" s="18">
        <f t="shared" si="25"/>
        <v>0</v>
      </c>
      <c r="N449" s="19" t="str">
        <f t="shared" si="26"/>
        <v>Không</v>
      </c>
      <c r="O449" s="19" t="e">
        <f>VLOOKUP($A449,DSMYDTU!$A$2:$G$487,7,0)</f>
        <v>#N/A</v>
      </c>
      <c r="P449" s="20"/>
      <c r="Q449" s="53" t="e">
        <f t="shared" si="27"/>
        <v>#N/A</v>
      </c>
      <c r="R449" s="17" t="e">
        <f>VLOOKUP($B449,'TK MYDTU'!$B$8:$X$5049,18,0)</f>
        <v>#N/A</v>
      </c>
      <c r="T449" s="2"/>
      <c r="U449" s="19"/>
      <c r="V449" s="19"/>
    </row>
    <row r="450" spans="1:22" ht="13.8">
      <c r="A450" s="14">
        <v>444</v>
      </c>
      <c r="B450" s="15" t="e">
        <f>VLOOKUP($A450,DSMYDTU!$A$2:$E$487,2,0)</f>
        <v>#N/A</v>
      </c>
      <c r="C450" s="51" t="e">
        <f>VLOOKUP($A450,DSMYDTU!$A$2:$G$487,3,0)</f>
        <v>#N/A</v>
      </c>
      <c r="D450" s="52" t="e">
        <f>VLOOKUP($A450,DSMYDTU!$A$2:$G$487,4,0)</f>
        <v>#N/A</v>
      </c>
      <c r="E450" s="15" t="e">
        <f>VLOOKUP($A450,DSMYDTU!$A$2:$G$487,5,0)</f>
        <v>#N/A</v>
      </c>
      <c r="F450" s="16" t="e">
        <f>VLOOKUP($A450,DSMYDTU!$A$2:$G$487,6,0)</f>
        <v>#N/A</v>
      </c>
      <c r="G450" s="17" t="e">
        <f>VLOOKUP(B450,'TK MYDTU'!$B$8:$Q$8047,13,0)</f>
        <v>#N/A</v>
      </c>
      <c r="H450" s="17" t="e">
        <f>VLOOKUP(B450,'TK MYDTU'!$B$8:$Q$8047,14,0)</f>
        <v>#N/A</v>
      </c>
      <c r="I450" s="17" t="e">
        <f>VLOOKUP(B450,'TK MYDTU'!$B$8:$Q$8047,15,0)</f>
        <v>#N/A</v>
      </c>
      <c r="J450" s="17" t="e">
        <f>VLOOKUP(B450,'TK MYDTU'!$B$8:$Q$8047,16,0)</f>
        <v>#N/A</v>
      </c>
      <c r="K450" s="17" t="e">
        <f t="shared" si="24"/>
        <v>#N/A</v>
      </c>
      <c r="L450" s="17"/>
      <c r="M450" s="18">
        <f t="shared" si="25"/>
        <v>0</v>
      </c>
      <c r="N450" s="19" t="str">
        <f t="shared" si="26"/>
        <v>Không</v>
      </c>
      <c r="O450" s="19" t="e">
        <f>VLOOKUP($A450,DSMYDTU!$A$2:$G$487,7,0)</f>
        <v>#N/A</v>
      </c>
      <c r="P450" s="20"/>
      <c r="Q450" s="53" t="e">
        <f t="shared" si="27"/>
        <v>#N/A</v>
      </c>
      <c r="R450" s="17" t="e">
        <f>VLOOKUP($B450,'TK MYDTU'!$B$8:$X$5049,18,0)</f>
        <v>#N/A</v>
      </c>
      <c r="T450" s="2"/>
      <c r="U450" s="19"/>
      <c r="V450" s="19"/>
    </row>
    <row r="451" spans="1:22" ht="13.8">
      <c r="A451" s="14">
        <v>445</v>
      </c>
      <c r="B451" s="15" t="e">
        <f>VLOOKUP($A451,DSMYDTU!$A$2:$E$487,2,0)</f>
        <v>#N/A</v>
      </c>
      <c r="C451" s="51" t="e">
        <f>VLOOKUP($A451,DSMYDTU!$A$2:$G$487,3,0)</f>
        <v>#N/A</v>
      </c>
      <c r="D451" s="52" t="e">
        <f>VLOOKUP($A451,DSMYDTU!$A$2:$G$487,4,0)</f>
        <v>#N/A</v>
      </c>
      <c r="E451" s="15" t="e">
        <f>VLOOKUP($A451,DSMYDTU!$A$2:$G$487,5,0)</f>
        <v>#N/A</v>
      </c>
      <c r="F451" s="16" t="e">
        <f>VLOOKUP($A451,DSMYDTU!$A$2:$G$487,6,0)</f>
        <v>#N/A</v>
      </c>
      <c r="G451" s="17" t="e">
        <f>VLOOKUP(B451,'TK MYDTU'!$B$8:$Q$8047,13,0)</f>
        <v>#N/A</v>
      </c>
      <c r="H451" s="17" t="e">
        <f>VLOOKUP(B451,'TK MYDTU'!$B$8:$Q$8047,14,0)</f>
        <v>#N/A</v>
      </c>
      <c r="I451" s="17" t="e">
        <f>VLOOKUP(B451,'TK MYDTU'!$B$8:$Q$8047,15,0)</f>
        <v>#N/A</v>
      </c>
      <c r="J451" s="17" t="e">
        <f>VLOOKUP(B451,'TK MYDTU'!$B$8:$Q$8047,16,0)</f>
        <v>#N/A</v>
      </c>
      <c r="K451" s="17" t="e">
        <f t="shared" si="24"/>
        <v>#N/A</v>
      </c>
      <c r="L451" s="17"/>
      <c r="M451" s="18">
        <f t="shared" si="25"/>
        <v>0</v>
      </c>
      <c r="N451" s="19" t="str">
        <f t="shared" si="26"/>
        <v>Không</v>
      </c>
      <c r="O451" s="19" t="e">
        <f>VLOOKUP($A451,DSMYDTU!$A$2:$G$487,7,0)</f>
        <v>#N/A</v>
      </c>
      <c r="P451" s="20"/>
      <c r="Q451" s="53" t="e">
        <f t="shared" si="27"/>
        <v>#N/A</v>
      </c>
      <c r="R451" s="17" t="e">
        <f>VLOOKUP($B451,'TK MYDTU'!$B$8:$X$5049,18,0)</f>
        <v>#N/A</v>
      </c>
      <c r="T451" s="2"/>
      <c r="U451" s="19"/>
      <c r="V451" s="19"/>
    </row>
    <row r="452" spans="1:22" ht="13.8">
      <c r="A452" s="14">
        <v>446</v>
      </c>
      <c r="B452" s="15" t="e">
        <f>VLOOKUP($A452,DSMYDTU!$A$2:$E$487,2,0)</f>
        <v>#N/A</v>
      </c>
      <c r="C452" s="51" t="e">
        <f>VLOOKUP($A452,DSMYDTU!$A$2:$G$487,3,0)</f>
        <v>#N/A</v>
      </c>
      <c r="D452" s="52" t="e">
        <f>VLOOKUP($A452,DSMYDTU!$A$2:$G$487,4,0)</f>
        <v>#N/A</v>
      </c>
      <c r="E452" s="15" t="e">
        <f>VLOOKUP($A452,DSMYDTU!$A$2:$G$487,5,0)</f>
        <v>#N/A</v>
      </c>
      <c r="F452" s="16" t="e">
        <f>VLOOKUP($A452,DSMYDTU!$A$2:$G$487,6,0)</f>
        <v>#N/A</v>
      </c>
      <c r="G452" s="17" t="e">
        <f>VLOOKUP(B452,'TK MYDTU'!$B$8:$Q$8047,13,0)</f>
        <v>#N/A</v>
      </c>
      <c r="H452" s="17" t="e">
        <f>VLOOKUP(B452,'TK MYDTU'!$B$8:$Q$8047,14,0)</f>
        <v>#N/A</v>
      </c>
      <c r="I452" s="17" t="e">
        <f>VLOOKUP(B452,'TK MYDTU'!$B$8:$Q$8047,15,0)</f>
        <v>#N/A</v>
      </c>
      <c r="J452" s="17" t="e">
        <f>VLOOKUP(B452,'TK MYDTU'!$B$8:$Q$8047,16,0)</f>
        <v>#N/A</v>
      </c>
      <c r="K452" s="17" t="e">
        <f t="shared" si="24"/>
        <v>#N/A</v>
      </c>
      <c r="L452" s="17"/>
      <c r="M452" s="18">
        <f t="shared" si="25"/>
        <v>0</v>
      </c>
      <c r="N452" s="19" t="str">
        <f t="shared" si="26"/>
        <v>Không</v>
      </c>
      <c r="O452" s="19" t="e">
        <f>VLOOKUP($A452,DSMYDTU!$A$2:$G$487,7,0)</f>
        <v>#N/A</v>
      </c>
      <c r="P452" s="20"/>
      <c r="Q452" s="53" t="e">
        <f t="shared" si="27"/>
        <v>#N/A</v>
      </c>
      <c r="R452" s="17" t="e">
        <f>VLOOKUP($B452,'TK MYDTU'!$B$8:$X$5049,18,0)</f>
        <v>#N/A</v>
      </c>
      <c r="T452" s="2"/>
      <c r="U452" s="19"/>
      <c r="V452" s="19"/>
    </row>
    <row r="453" spans="1:22" ht="13.8">
      <c r="A453" s="14">
        <v>447</v>
      </c>
      <c r="B453" s="15" t="e">
        <f>VLOOKUP($A453,DSMYDTU!$A$2:$E$487,2,0)</f>
        <v>#N/A</v>
      </c>
      <c r="C453" s="51" t="e">
        <f>VLOOKUP($A453,DSMYDTU!$A$2:$G$487,3,0)</f>
        <v>#N/A</v>
      </c>
      <c r="D453" s="52" t="e">
        <f>VLOOKUP($A453,DSMYDTU!$A$2:$G$487,4,0)</f>
        <v>#N/A</v>
      </c>
      <c r="E453" s="15" t="e">
        <f>VLOOKUP($A453,DSMYDTU!$A$2:$G$487,5,0)</f>
        <v>#N/A</v>
      </c>
      <c r="F453" s="16" t="e">
        <f>VLOOKUP($A453,DSMYDTU!$A$2:$G$487,6,0)</f>
        <v>#N/A</v>
      </c>
      <c r="G453" s="17" t="e">
        <f>VLOOKUP(B453,'TK MYDTU'!$B$8:$Q$8047,13,0)</f>
        <v>#N/A</v>
      </c>
      <c r="H453" s="17" t="e">
        <f>VLOOKUP(B453,'TK MYDTU'!$B$8:$Q$8047,14,0)</f>
        <v>#N/A</v>
      </c>
      <c r="I453" s="17" t="e">
        <f>VLOOKUP(B453,'TK MYDTU'!$B$8:$Q$8047,15,0)</f>
        <v>#N/A</v>
      </c>
      <c r="J453" s="17" t="e">
        <f>VLOOKUP(B453,'TK MYDTU'!$B$8:$Q$8047,16,0)</f>
        <v>#N/A</v>
      </c>
      <c r="K453" s="17" t="e">
        <f t="shared" si="24"/>
        <v>#N/A</v>
      </c>
      <c r="L453" s="17"/>
      <c r="M453" s="18">
        <f t="shared" si="25"/>
        <v>0</v>
      </c>
      <c r="N453" s="19" t="str">
        <f t="shared" si="26"/>
        <v>Không</v>
      </c>
      <c r="O453" s="19" t="e">
        <f>VLOOKUP($A453,DSMYDTU!$A$2:$G$487,7,0)</f>
        <v>#N/A</v>
      </c>
      <c r="P453" s="20"/>
      <c r="Q453" s="53" t="e">
        <f t="shared" si="27"/>
        <v>#N/A</v>
      </c>
      <c r="R453" s="17" t="e">
        <f>VLOOKUP($B453,'TK MYDTU'!$B$8:$X$5049,18,0)</f>
        <v>#N/A</v>
      </c>
      <c r="T453" s="2"/>
      <c r="U453" s="19"/>
      <c r="V453" s="19"/>
    </row>
    <row r="454" spans="1:22" ht="13.8">
      <c r="A454" s="14">
        <v>448</v>
      </c>
      <c r="B454" s="15" t="e">
        <f>VLOOKUP($A454,DSMYDTU!$A$2:$E$487,2,0)</f>
        <v>#N/A</v>
      </c>
      <c r="C454" s="51" t="e">
        <f>VLOOKUP($A454,DSMYDTU!$A$2:$G$487,3,0)</f>
        <v>#N/A</v>
      </c>
      <c r="D454" s="52" t="e">
        <f>VLOOKUP($A454,DSMYDTU!$A$2:$G$487,4,0)</f>
        <v>#N/A</v>
      </c>
      <c r="E454" s="15" t="e">
        <f>VLOOKUP($A454,DSMYDTU!$A$2:$G$487,5,0)</f>
        <v>#N/A</v>
      </c>
      <c r="F454" s="16" t="e">
        <f>VLOOKUP($A454,DSMYDTU!$A$2:$G$487,6,0)</f>
        <v>#N/A</v>
      </c>
      <c r="G454" s="17" t="e">
        <f>VLOOKUP(B454,'TK MYDTU'!$B$8:$Q$8047,13,0)</f>
        <v>#N/A</v>
      </c>
      <c r="H454" s="17" t="e">
        <f>VLOOKUP(B454,'TK MYDTU'!$B$8:$Q$8047,14,0)</f>
        <v>#N/A</v>
      </c>
      <c r="I454" s="17" t="e">
        <f>VLOOKUP(B454,'TK MYDTU'!$B$8:$Q$8047,15,0)</f>
        <v>#N/A</v>
      </c>
      <c r="J454" s="17" t="e">
        <f>VLOOKUP(B454,'TK MYDTU'!$B$8:$Q$8047,16,0)</f>
        <v>#N/A</v>
      </c>
      <c r="K454" s="17" t="e">
        <f t="shared" si="24"/>
        <v>#N/A</v>
      </c>
      <c r="L454" s="17"/>
      <c r="M454" s="18">
        <f t="shared" si="25"/>
        <v>0</v>
      </c>
      <c r="N454" s="19" t="str">
        <f t="shared" si="26"/>
        <v>Không</v>
      </c>
      <c r="O454" s="19" t="e">
        <f>VLOOKUP($A454,DSMYDTU!$A$2:$G$487,7,0)</f>
        <v>#N/A</v>
      </c>
      <c r="P454" s="20"/>
      <c r="Q454" s="53" t="e">
        <f t="shared" si="27"/>
        <v>#N/A</v>
      </c>
      <c r="R454" s="17" t="e">
        <f>VLOOKUP($B454,'TK MYDTU'!$B$8:$X$5049,18,0)</f>
        <v>#N/A</v>
      </c>
      <c r="T454" s="2"/>
      <c r="U454" s="19"/>
      <c r="V454" s="19"/>
    </row>
    <row r="455" spans="1:22" ht="13.8">
      <c r="A455" s="14">
        <v>449</v>
      </c>
      <c r="B455" s="15" t="e">
        <f>VLOOKUP($A455,DSMYDTU!$A$2:$E$487,2,0)</f>
        <v>#N/A</v>
      </c>
      <c r="C455" s="51" t="e">
        <f>VLOOKUP($A455,DSMYDTU!$A$2:$G$487,3,0)</f>
        <v>#N/A</v>
      </c>
      <c r="D455" s="52" t="e">
        <f>VLOOKUP($A455,DSMYDTU!$A$2:$G$487,4,0)</f>
        <v>#N/A</v>
      </c>
      <c r="E455" s="15" t="e">
        <f>VLOOKUP($A455,DSMYDTU!$A$2:$G$487,5,0)</f>
        <v>#N/A</v>
      </c>
      <c r="F455" s="16" t="e">
        <f>VLOOKUP($A455,DSMYDTU!$A$2:$G$487,6,0)</f>
        <v>#N/A</v>
      </c>
      <c r="G455" s="17" t="e">
        <f>VLOOKUP(B455,'TK MYDTU'!$B$8:$Q$8047,13,0)</f>
        <v>#N/A</v>
      </c>
      <c r="H455" s="17" t="e">
        <f>VLOOKUP(B455,'TK MYDTU'!$B$8:$Q$8047,14,0)</f>
        <v>#N/A</v>
      </c>
      <c r="I455" s="17" t="e">
        <f>VLOOKUP(B455,'TK MYDTU'!$B$8:$Q$8047,15,0)</f>
        <v>#N/A</v>
      </c>
      <c r="J455" s="17" t="e">
        <f>VLOOKUP(B455,'TK MYDTU'!$B$8:$Q$8047,16,0)</f>
        <v>#N/A</v>
      </c>
      <c r="K455" s="17" t="e">
        <f t="shared" ref="K455:K518" si="28">J455=L455</f>
        <v>#N/A</v>
      </c>
      <c r="L455" s="17"/>
      <c r="M455" s="18">
        <f t="shared" ref="M455:M518" si="29">IF(AND(L455&gt;=1,ISNUMBER(L455)=TRUE),ROUND(SUMPRODUCT(G455:L455,$G$6:$L$6)/$M$6,1),0)</f>
        <v>0</v>
      </c>
      <c r="N455" s="19" t="str">
        <f t="shared" si="26"/>
        <v>Không</v>
      </c>
      <c r="O455" s="19" t="e">
        <f>VLOOKUP($A455,DSMYDTU!$A$2:$G$487,7,0)</f>
        <v>#N/A</v>
      </c>
      <c r="P455" s="20"/>
      <c r="Q455" s="53" t="e">
        <f t="shared" si="27"/>
        <v>#N/A</v>
      </c>
      <c r="R455" s="17" t="e">
        <f>VLOOKUP($B455,'TK MYDTU'!$B$8:$X$5049,18,0)</f>
        <v>#N/A</v>
      </c>
      <c r="T455" s="2"/>
      <c r="U455" s="19"/>
      <c r="V455" s="19"/>
    </row>
    <row r="456" spans="1:22" ht="13.8">
      <c r="A456" s="14">
        <v>450</v>
      </c>
      <c r="B456" s="15" t="e">
        <f>VLOOKUP($A456,DSMYDTU!$A$2:$E$487,2,0)</f>
        <v>#N/A</v>
      </c>
      <c r="C456" s="51" t="e">
        <f>VLOOKUP($A456,DSMYDTU!$A$2:$G$487,3,0)</f>
        <v>#N/A</v>
      </c>
      <c r="D456" s="52" t="e">
        <f>VLOOKUP($A456,DSMYDTU!$A$2:$G$487,4,0)</f>
        <v>#N/A</v>
      </c>
      <c r="E456" s="15" t="e">
        <f>VLOOKUP($A456,DSMYDTU!$A$2:$G$487,5,0)</f>
        <v>#N/A</v>
      </c>
      <c r="F456" s="16" t="e">
        <f>VLOOKUP($A456,DSMYDTU!$A$2:$G$487,6,0)</f>
        <v>#N/A</v>
      </c>
      <c r="G456" s="17" t="e">
        <f>VLOOKUP(B456,'TK MYDTU'!$B$8:$Q$8047,13,0)</f>
        <v>#N/A</v>
      </c>
      <c r="H456" s="17" t="e">
        <f>VLOOKUP(B456,'TK MYDTU'!$B$8:$Q$8047,14,0)</f>
        <v>#N/A</v>
      </c>
      <c r="I456" s="17" t="e">
        <f>VLOOKUP(B456,'TK MYDTU'!$B$8:$Q$8047,15,0)</f>
        <v>#N/A</v>
      </c>
      <c r="J456" s="17" t="e">
        <f>VLOOKUP(B456,'TK MYDTU'!$B$8:$Q$8047,16,0)</f>
        <v>#N/A</v>
      </c>
      <c r="K456" s="17" t="e">
        <f t="shared" si="28"/>
        <v>#N/A</v>
      </c>
      <c r="L456" s="17"/>
      <c r="M456" s="18">
        <f t="shared" si="29"/>
        <v>0</v>
      </c>
      <c r="N456" s="19" t="str">
        <f t="shared" ref="N456:N519" si="30">VLOOKUP(M456,$S$7:$T$542,2,0)</f>
        <v>Không</v>
      </c>
      <c r="O456" s="19" t="e">
        <f>VLOOKUP($A456,DSMYDTU!$A$2:$G$487,7,0)</f>
        <v>#N/A</v>
      </c>
      <c r="P456" s="20"/>
      <c r="Q456" s="53" t="e">
        <f t="shared" ref="Q456:Q519" si="31">R456=M456</f>
        <v>#N/A</v>
      </c>
      <c r="R456" s="17" t="e">
        <f>VLOOKUP($B456,'TK MYDTU'!$B$8:$X$5049,18,0)</f>
        <v>#N/A</v>
      </c>
      <c r="T456" s="2"/>
      <c r="U456" s="19"/>
      <c r="V456" s="19"/>
    </row>
    <row r="457" spans="1:22" ht="13.8">
      <c r="A457" s="14">
        <v>451</v>
      </c>
      <c r="B457" s="15" t="e">
        <f>VLOOKUP($A457,DSMYDTU!$A$2:$E$487,2,0)</f>
        <v>#N/A</v>
      </c>
      <c r="C457" s="51" t="e">
        <f>VLOOKUP($A457,DSMYDTU!$A$2:$G$487,3,0)</f>
        <v>#N/A</v>
      </c>
      <c r="D457" s="52" t="e">
        <f>VLOOKUP($A457,DSMYDTU!$A$2:$G$487,4,0)</f>
        <v>#N/A</v>
      </c>
      <c r="E457" s="15" t="e">
        <f>VLOOKUP($A457,DSMYDTU!$A$2:$G$487,5,0)</f>
        <v>#N/A</v>
      </c>
      <c r="F457" s="16" t="e">
        <f>VLOOKUP($A457,DSMYDTU!$A$2:$G$487,6,0)</f>
        <v>#N/A</v>
      </c>
      <c r="G457" s="17" t="e">
        <f>VLOOKUP(B457,'TK MYDTU'!$B$8:$Q$8047,13,0)</f>
        <v>#N/A</v>
      </c>
      <c r="H457" s="17" t="e">
        <f>VLOOKUP(B457,'TK MYDTU'!$B$8:$Q$8047,14,0)</f>
        <v>#N/A</v>
      </c>
      <c r="I457" s="17" t="e">
        <f>VLOOKUP(B457,'TK MYDTU'!$B$8:$Q$8047,15,0)</f>
        <v>#N/A</v>
      </c>
      <c r="J457" s="17" t="e">
        <f>VLOOKUP(B457,'TK MYDTU'!$B$8:$Q$8047,16,0)</f>
        <v>#N/A</v>
      </c>
      <c r="K457" s="17" t="e">
        <f t="shared" si="28"/>
        <v>#N/A</v>
      </c>
      <c r="L457" s="17"/>
      <c r="M457" s="18">
        <f t="shared" si="29"/>
        <v>0</v>
      </c>
      <c r="N457" s="19" t="str">
        <f t="shared" si="30"/>
        <v>Không</v>
      </c>
      <c r="O457" s="19" t="e">
        <f>VLOOKUP($A457,DSMYDTU!$A$2:$G$487,7,0)</f>
        <v>#N/A</v>
      </c>
      <c r="P457" s="20"/>
      <c r="Q457" s="53" t="e">
        <f t="shared" si="31"/>
        <v>#N/A</v>
      </c>
      <c r="R457" s="17" t="e">
        <f>VLOOKUP($B457,'TK MYDTU'!$B$8:$X$5049,18,0)</f>
        <v>#N/A</v>
      </c>
      <c r="T457" s="2"/>
      <c r="U457" s="19"/>
      <c r="V457" s="19"/>
    </row>
    <row r="458" spans="1:22" ht="13.8">
      <c r="A458" s="14">
        <v>452</v>
      </c>
      <c r="B458" s="15" t="e">
        <f>VLOOKUP($A458,DSMYDTU!$A$2:$E$487,2,0)</f>
        <v>#N/A</v>
      </c>
      <c r="C458" s="51" t="e">
        <f>VLOOKUP($A458,DSMYDTU!$A$2:$G$487,3,0)</f>
        <v>#N/A</v>
      </c>
      <c r="D458" s="52" t="e">
        <f>VLOOKUP($A458,DSMYDTU!$A$2:$G$487,4,0)</f>
        <v>#N/A</v>
      </c>
      <c r="E458" s="15" t="e">
        <f>VLOOKUP($A458,DSMYDTU!$A$2:$G$487,5,0)</f>
        <v>#N/A</v>
      </c>
      <c r="F458" s="16" t="e">
        <f>VLOOKUP($A458,DSMYDTU!$A$2:$G$487,6,0)</f>
        <v>#N/A</v>
      </c>
      <c r="G458" s="17" t="e">
        <f>VLOOKUP(B458,'TK MYDTU'!$B$8:$Q$8047,13,0)</f>
        <v>#N/A</v>
      </c>
      <c r="H458" s="17" t="e">
        <f>VLOOKUP(B458,'TK MYDTU'!$B$8:$Q$8047,14,0)</f>
        <v>#N/A</v>
      </c>
      <c r="I458" s="17" t="e">
        <f>VLOOKUP(B458,'TK MYDTU'!$B$8:$Q$8047,15,0)</f>
        <v>#N/A</v>
      </c>
      <c r="J458" s="17" t="e">
        <f>VLOOKUP(B458,'TK MYDTU'!$B$8:$Q$8047,16,0)</f>
        <v>#N/A</v>
      </c>
      <c r="K458" s="17" t="e">
        <f t="shared" si="28"/>
        <v>#N/A</v>
      </c>
      <c r="L458" s="17"/>
      <c r="M458" s="18">
        <f t="shared" si="29"/>
        <v>0</v>
      </c>
      <c r="N458" s="19" t="str">
        <f t="shared" si="30"/>
        <v>Không</v>
      </c>
      <c r="O458" s="19" t="e">
        <f>VLOOKUP($A458,DSMYDTU!$A$2:$G$487,7,0)</f>
        <v>#N/A</v>
      </c>
      <c r="P458" s="20"/>
      <c r="Q458" s="53" t="e">
        <f t="shared" si="31"/>
        <v>#N/A</v>
      </c>
      <c r="R458" s="17" t="e">
        <f>VLOOKUP($B458,'TK MYDTU'!$B$8:$X$5049,18,0)</f>
        <v>#N/A</v>
      </c>
      <c r="T458" s="2"/>
      <c r="U458" s="19"/>
      <c r="V458" s="19"/>
    </row>
    <row r="459" spans="1:22" ht="13.8">
      <c r="A459" s="14">
        <v>453</v>
      </c>
      <c r="B459" s="15" t="e">
        <f>VLOOKUP($A459,DSMYDTU!$A$2:$E$487,2,0)</f>
        <v>#N/A</v>
      </c>
      <c r="C459" s="51" t="e">
        <f>VLOOKUP($A459,DSMYDTU!$A$2:$G$487,3,0)</f>
        <v>#N/A</v>
      </c>
      <c r="D459" s="52" t="e">
        <f>VLOOKUP($A459,DSMYDTU!$A$2:$G$487,4,0)</f>
        <v>#N/A</v>
      </c>
      <c r="E459" s="15" t="e">
        <f>VLOOKUP($A459,DSMYDTU!$A$2:$G$487,5,0)</f>
        <v>#N/A</v>
      </c>
      <c r="F459" s="16" t="e">
        <f>VLOOKUP($A459,DSMYDTU!$A$2:$G$487,6,0)</f>
        <v>#N/A</v>
      </c>
      <c r="G459" s="17" t="e">
        <f>VLOOKUP(B459,'TK MYDTU'!$B$8:$Q$8047,13,0)</f>
        <v>#N/A</v>
      </c>
      <c r="H459" s="17" t="e">
        <f>VLOOKUP(B459,'TK MYDTU'!$B$8:$Q$8047,14,0)</f>
        <v>#N/A</v>
      </c>
      <c r="I459" s="17" t="e">
        <f>VLOOKUP(B459,'TK MYDTU'!$B$8:$Q$8047,15,0)</f>
        <v>#N/A</v>
      </c>
      <c r="J459" s="17" t="e">
        <f>VLOOKUP(B459,'TK MYDTU'!$B$8:$Q$8047,16,0)</f>
        <v>#N/A</v>
      </c>
      <c r="K459" s="17" t="e">
        <f t="shared" si="28"/>
        <v>#N/A</v>
      </c>
      <c r="L459" s="17"/>
      <c r="M459" s="18">
        <f t="shared" si="29"/>
        <v>0</v>
      </c>
      <c r="N459" s="19" t="str">
        <f t="shared" si="30"/>
        <v>Không</v>
      </c>
      <c r="O459" s="19" t="e">
        <f>VLOOKUP($A459,DSMYDTU!$A$2:$G$487,7,0)</f>
        <v>#N/A</v>
      </c>
      <c r="P459" s="20"/>
      <c r="Q459" s="53" t="e">
        <f t="shared" si="31"/>
        <v>#N/A</v>
      </c>
      <c r="R459" s="17" t="e">
        <f>VLOOKUP($B459,'TK MYDTU'!$B$8:$X$5049,18,0)</f>
        <v>#N/A</v>
      </c>
      <c r="T459" s="2"/>
      <c r="U459" s="19"/>
      <c r="V459" s="19"/>
    </row>
    <row r="460" spans="1:22" ht="13.8">
      <c r="A460" s="14">
        <v>454</v>
      </c>
      <c r="B460" s="15" t="e">
        <f>VLOOKUP($A460,DSMYDTU!$A$2:$E$487,2,0)</f>
        <v>#N/A</v>
      </c>
      <c r="C460" s="51" t="e">
        <f>VLOOKUP($A460,DSMYDTU!$A$2:$G$487,3,0)</f>
        <v>#N/A</v>
      </c>
      <c r="D460" s="52" t="e">
        <f>VLOOKUP($A460,DSMYDTU!$A$2:$G$487,4,0)</f>
        <v>#N/A</v>
      </c>
      <c r="E460" s="15" t="e">
        <f>VLOOKUP($A460,DSMYDTU!$A$2:$G$487,5,0)</f>
        <v>#N/A</v>
      </c>
      <c r="F460" s="16" t="e">
        <f>VLOOKUP($A460,DSMYDTU!$A$2:$G$487,6,0)</f>
        <v>#N/A</v>
      </c>
      <c r="G460" s="17" t="e">
        <f>VLOOKUP(B460,'TK MYDTU'!$B$8:$Q$8047,13,0)</f>
        <v>#N/A</v>
      </c>
      <c r="H460" s="17" t="e">
        <f>VLOOKUP(B460,'TK MYDTU'!$B$8:$Q$8047,14,0)</f>
        <v>#N/A</v>
      </c>
      <c r="I460" s="17" t="e">
        <f>VLOOKUP(B460,'TK MYDTU'!$B$8:$Q$8047,15,0)</f>
        <v>#N/A</v>
      </c>
      <c r="J460" s="17" t="e">
        <f>VLOOKUP(B460,'TK MYDTU'!$B$8:$Q$8047,16,0)</f>
        <v>#N/A</v>
      </c>
      <c r="K460" s="17" t="e">
        <f t="shared" si="28"/>
        <v>#N/A</v>
      </c>
      <c r="L460" s="17"/>
      <c r="M460" s="18">
        <f t="shared" si="29"/>
        <v>0</v>
      </c>
      <c r="N460" s="19" t="str">
        <f t="shared" si="30"/>
        <v>Không</v>
      </c>
      <c r="O460" s="19" t="e">
        <f>VLOOKUP($A460,DSMYDTU!$A$2:$G$487,7,0)</f>
        <v>#N/A</v>
      </c>
      <c r="P460" s="20"/>
      <c r="Q460" s="53" t="e">
        <f t="shared" si="31"/>
        <v>#N/A</v>
      </c>
      <c r="R460" s="17" t="e">
        <f>VLOOKUP($B460,'TK MYDTU'!$B$8:$X$5049,18,0)</f>
        <v>#N/A</v>
      </c>
      <c r="T460" s="2"/>
      <c r="U460" s="19"/>
      <c r="V460" s="19"/>
    </row>
    <row r="461" spans="1:22" ht="13.8">
      <c r="A461" s="14">
        <v>455</v>
      </c>
      <c r="B461" s="15" t="e">
        <f>VLOOKUP($A461,DSMYDTU!$A$2:$E$487,2,0)</f>
        <v>#N/A</v>
      </c>
      <c r="C461" s="51" t="e">
        <f>VLOOKUP($A461,DSMYDTU!$A$2:$G$487,3,0)</f>
        <v>#N/A</v>
      </c>
      <c r="D461" s="52" t="e">
        <f>VLOOKUP($A461,DSMYDTU!$A$2:$G$487,4,0)</f>
        <v>#N/A</v>
      </c>
      <c r="E461" s="15" t="e">
        <f>VLOOKUP($A461,DSMYDTU!$A$2:$G$487,5,0)</f>
        <v>#N/A</v>
      </c>
      <c r="F461" s="16" t="e">
        <f>VLOOKUP($A461,DSMYDTU!$A$2:$G$487,6,0)</f>
        <v>#N/A</v>
      </c>
      <c r="G461" s="17" t="e">
        <f>VLOOKUP(B461,'TK MYDTU'!$B$8:$Q$8047,13,0)</f>
        <v>#N/A</v>
      </c>
      <c r="H461" s="17" t="e">
        <f>VLOOKUP(B461,'TK MYDTU'!$B$8:$Q$8047,14,0)</f>
        <v>#N/A</v>
      </c>
      <c r="I461" s="17" t="e">
        <f>VLOOKUP(B461,'TK MYDTU'!$B$8:$Q$8047,15,0)</f>
        <v>#N/A</v>
      </c>
      <c r="J461" s="17" t="e">
        <f>VLOOKUP(B461,'TK MYDTU'!$B$8:$Q$8047,16,0)</f>
        <v>#N/A</v>
      </c>
      <c r="K461" s="17" t="e">
        <f t="shared" si="28"/>
        <v>#N/A</v>
      </c>
      <c r="L461" s="17"/>
      <c r="M461" s="18">
        <f t="shared" si="29"/>
        <v>0</v>
      </c>
      <c r="N461" s="19" t="str">
        <f t="shared" si="30"/>
        <v>Không</v>
      </c>
      <c r="O461" s="19" t="e">
        <f>VLOOKUP($A461,DSMYDTU!$A$2:$G$487,7,0)</f>
        <v>#N/A</v>
      </c>
      <c r="P461" s="20"/>
      <c r="Q461" s="53" t="e">
        <f t="shared" si="31"/>
        <v>#N/A</v>
      </c>
      <c r="R461" s="17" t="e">
        <f>VLOOKUP($B461,'TK MYDTU'!$B$8:$X$5049,18,0)</f>
        <v>#N/A</v>
      </c>
      <c r="T461" s="2"/>
      <c r="U461" s="19"/>
      <c r="V461" s="19"/>
    </row>
    <row r="462" spans="1:22" ht="13.8">
      <c r="A462" s="14">
        <v>456</v>
      </c>
      <c r="B462" s="15" t="e">
        <f>VLOOKUP($A462,DSMYDTU!$A$2:$E$487,2,0)</f>
        <v>#N/A</v>
      </c>
      <c r="C462" s="51" t="e">
        <f>VLOOKUP($A462,DSMYDTU!$A$2:$G$487,3,0)</f>
        <v>#N/A</v>
      </c>
      <c r="D462" s="52" t="e">
        <f>VLOOKUP($A462,DSMYDTU!$A$2:$G$487,4,0)</f>
        <v>#N/A</v>
      </c>
      <c r="E462" s="15" t="e">
        <f>VLOOKUP($A462,DSMYDTU!$A$2:$G$487,5,0)</f>
        <v>#N/A</v>
      </c>
      <c r="F462" s="16" t="e">
        <f>VLOOKUP($A462,DSMYDTU!$A$2:$G$487,6,0)</f>
        <v>#N/A</v>
      </c>
      <c r="G462" s="17" t="e">
        <f>VLOOKUP(B462,'TK MYDTU'!$B$8:$Q$8047,13,0)</f>
        <v>#N/A</v>
      </c>
      <c r="H462" s="17" t="e">
        <f>VLOOKUP(B462,'TK MYDTU'!$B$8:$Q$8047,14,0)</f>
        <v>#N/A</v>
      </c>
      <c r="I462" s="17" t="e">
        <f>VLOOKUP(B462,'TK MYDTU'!$B$8:$Q$8047,15,0)</f>
        <v>#N/A</v>
      </c>
      <c r="J462" s="17" t="e">
        <f>VLOOKUP(B462,'TK MYDTU'!$B$8:$Q$8047,16,0)</f>
        <v>#N/A</v>
      </c>
      <c r="K462" s="17" t="e">
        <f t="shared" si="28"/>
        <v>#N/A</v>
      </c>
      <c r="L462" s="17"/>
      <c r="M462" s="18">
        <f t="shared" si="29"/>
        <v>0</v>
      </c>
      <c r="N462" s="19" t="str">
        <f t="shared" si="30"/>
        <v>Không</v>
      </c>
      <c r="O462" s="19" t="e">
        <f>VLOOKUP($A462,DSMYDTU!$A$2:$G$487,7,0)</f>
        <v>#N/A</v>
      </c>
      <c r="P462" s="20"/>
      <c r="Q462" s="53" t="e">
        <f t="shared" si="31"/>
        <v>#N/A</v>
      </c>
      <c r="R462" s="17" t="e">
        <f>VLOOKUP($B462,'TK MYDTU'!$B$8:$X$5049,18,0)</f>
        <v>#N/A</v>
      </c>
      <c r="T462" s="2"/>
      <c r="U462" s="19"/>
      <c r="V462" s="19"/>
    </row>
    <row r="463" spans="1:22" ht="13.8">
      <c r="A463" s="14">
        <v>457</v>
      </c>
      <c r="B463" s="15" t="e">
        <f>VLOOKUP($A463,DSMYDTU!$A$2:$E$487,2,0)</f>
        <v>#N/A</v>
      </c>
      <c r="C463" s="51" t="e">
        <f>VLOOKUP($A463,DSMYDTU!$A$2:$G$487,3,0)</f>
        <v>#N/A</v>
      </c>
      <c r="D463" s="52" t="e">
        <f>VLOOKUP($A463,DSMYDTU!$A$2:$G$487,4,0)</f>
        <v>#N/A</v>
      </c>
      <c r="E463" s="15" t="e">
        <f>VLOOKUP($A463,DSMYDTU!$A$2:$G$487,5,0)</f>
        <v>#N/A</v>
      </c>
      <c r="F463" s="16" t="e">
        <f>VLOOKUP($A463,DSMYDTU!$A$2:$G$487,6,0)</f>
        <v>#N/A</v>
      </c>
      <c r="G463" s="17" t="e">
        <f>VLOOKUP(B463,'TK MYDTU'!$B$8:$Q$8047,13,0)</f>
        <v>#N/A</v>
      </c>
      <c r="H463" s="17" t="e">
        <f>VLOOKUP(B463,'TK MYDTU'!$B$8:$Q$8047,14,0)</f>
        <v>#N/A</v>
      </c>
      <c r="I463" s="17" t="e">
        <f>VLOOKUP(B463,'TK MYDTU'!$B$8:$Q$8047,15,0)</f>
        <v>#N/A</v>
      </c>
      <c r="J463" s="17" t="e">
        <f>VLOOKUP(B463,'TK MYDTU'!$B$8:$Q$8047,16,0)</f>
        <v>#N/A</v>
      </c>
      <c r="K463" s="17" t="e">
        <f t="shared" si="28"/>
        <v>#N/A</v>
      </c>
      <c r="L463" s="17"/>
      <c r="M463" s="18">
        <f t="shared" si="29"/>
        <v>0</v>
      </c>
      <c r="N463" s="19" t="str">
        <f t="shared" si="30"/>
        <v>Không</v>
      </c>
      <c r="O463" s="19" t="e">
        <f>VLOOKUP($A463,DSMYDTU!$A$2:$G$487,7,0)</f>
        <v>#N/A</v>
      </c>
      <c r="P463" s="20"/>
      <c r="Q463" s="53" t="e">
        <f t="shared" si="31"/>
        <v>#N/A</v>
      </c>
      <c r="R463" s="17" t="e">
        <f>VLOOKUP($B463,'TK MYDTU'!$B$8:$X$5049,18,0)</f>
        <v>#N/A</v>
      </c>
      <c r="T463" s="2"/>
      <c r="U463" s="19"/>
      <c r="V463" s="19"/>
    </row>
    <row r="464" spans="1:22" ht="13.8">
      <c r="A464" s="14">
        <v>458</v>
      </c>
      <c r="B464" s="15" t="e">
        <f>VLOOKUP($A464,DSMYDTU!$A$2:$E$487,2,0)</f>
        <v>#N/A</v>
      </c>
      <c r="C464" s="51" t="e">
        <f>VLOOKUP($A464,DSMYDTU!$A$2:$G$487,3,0)</f>
        <v>#N/A</v>
      </c>
      <c r="D464" s="52" t="e">
        <f>VLOOKUP($A464,DSMYDTU!$A$2:$G$487,4,0)</f>
        <v>#N/A</v>
      </c>
      <c r="E464" s="15" t="e">
        <f>VLOOKUP($A464,DSMYDTU!$A$2:$G$487,5,0)</f>
        <v>#N/A</v>
      </c>
      <c r="F464" s="16" t="e">
        <f>VLOOKUP($A464,DSMYDTU!$A$2:$G$487,6,0)</f>
        <v>#N/A</v>
      </c>
      <c r="G464" s="17" t="e">
        <f>VLOOKUP(B464,'TK MYDTU'!$B$8:$Q$8047,13,0)</f>
        <v>#N/A</v>
      </c>
      <c r="H464" s="17" t="e">
        <f>VLOOKUP(B464,'TK MYDTU'!$B$8:$Q$8047,14,0)</f>
        <v>#N/A</v>
      </c>
      <c r="I464" s="17" t="e">
        <f>VLOOKUP(B464,'TK MYDTU'!$B$8:$Q$8047,15,0)</f>
        <v>#N/A</v>
      </c>
      <c r="J464" s="17" t="e">
        <f>VLOOKUP(B464,'TK MYDTU'!$B$8:$Q$8047,16,0)</f>
        <v>#N/A</v>
      </c>
      <c r="K464" s="17" t="e">
        <f t="shared" si="28"/>
        <v>#N/A</v>
      </c>
      <c r="L464" s="17"/>
      <c r="M464" s="18">
        <f t="shared" si="29"/>
        <v>0</v>
      </c>
      <c r="N464" s="19" t="str">
        <f t="shared" si="30"/>
        <v>Không</v>
      </c>
      <c r="O464" s="19" t="e">
        <f>VLOOKUP($A464,DSMYDTU!$A$2:$G$487,7,0)</f>
        <v>#N/A</v>
      </c>
      <c r="P464" s="20"/>
      <c r="Q464" s="53" t="e">
        <f t="shared" si="31"/>
        <v>#N/A</v>
      </c>
      <c r="R464" s="17" t="e">
        <f>VLOOKUP($B464,'TK MYDTU'!$B$8:$X$5049,18,0)</f>
        <v>#N/A</v>
      </c>
      <c r="T464" s="2"/>
      <c r="U464" s="19"/>
      <c r="V464" s="19"/>
    </row>
    <row r="465" spans="1:22" ht="13.8">
      <c r="A465" s="14">
        <v>459</v>
      </c>
      <c r="B465" s="15" t="e">
        <f>VLOOKUP($A465,DSMYDTU!$A$2:$E$487,2,0)</f>
        <v>#N/A</v>
      </c>
      <c r="C465" s="51" t="e">
        <f>VLOOKUP($A465,DSMYDTU!$A$2:$G$487,3,0)</f>
        <v>#N/A</v>
      </c>
      <c r="D465" s="52" t="e">
        <f>VLOOKUP($A465,DSMYDTU!$A$2:$G$487,4,0)</f>
        <v>#N/A</v>
      </c>
      <c r="E465" s="15" t="e">
        <f>VLOOKUP($A465,DSMYDTU!$A$2:$G$487,5,0)</f>
        <v>#N/A</v>
      </c>
      <c r="F465" s="16" t="e">
        <f>VLOOKUP($A465,DSMYDTU!$A$2:$G$487,6,0)</f>
        <v>#N/A</v>
      </c>
      <c r="G465" s="17" t="e">
        <f>VLOOKUP(B465,'TK MYDTU'!$B$8:$Q$8047,13,0)</f>
        <v>#N/A</v>
      </c>
      <c r="H465" s="17" t="e">
        <f>VLOOKUP(B465,'TK MYDTU'!$B$8:$Q$8047,14,0)</f>
        <v>#N/A</v>
      </c>
      <c r="I465" s="17" t="e">
        <f>VLOOKUP(B465,'TK MYDTU'!$B$8:$Q$8047,15,0)</f>
        <v>#N/A</v>
      </c>
      <c r="J465" s="17" t="e">
        <f>VLOOKUP(B465,'TK MYDTU'!$B$8:$Q$8047,16,0)</f>
        <v>#N/A</v>
      </c>
      <c r="K465" s="17" t="e">
        <f t="shared" si="28"/>
        <v>#N/A</v>
      </c>
      <c r="L465" s="17"/>
      <c r="M465" s="18">
        <f t="shared" si="29"/>
        <v>0</v>
      </c>
      <c r="N465" s="19" t="str">
        <f t="shared" si="30"/>
        <v>Không</v>
      </c>
      <c r="O465" s="19" t="e">
        <f>VLOOKUP($A465,DSMYDTU!$A$2:$G$487,7,0)</f>
        <v>#N/A</v>
      </c>
      <c r="P465" s="20"/>
      <c r="Q465" s="53" t="e">
        <f t="shared" si="31"/>
        <v>#N/A</v>
      </c>
      <c r="R465" s="17" t="e">
        <f>VLOOKUP($B465,'TK MYDTU'!$B$8:$X$5049,18,0)</f>
        <v>#N/A</v>
      </c>
      <c r="T465" s="2"/>
      <c r="U465" s="19"/>
      <c r="V465" s="19"/>
    </row>
    <row r="466" spans="1:22" ht="13.8">
      <c r="A466" s="14">
        <v>460</v>
      </c>
      <c r="B466" s="15" t="e">
        <f>VLOOKUP($A466,DSMYDTU!$A$2:$E$487,2,0)</f>
        <v>#N/A</v>
      </c>
      <c r="C466" s="51" t="e">
        <f>VLOOKUP($A466,DSMYDTU!$A$2:$G$487,3,0)</f>
        <v>#N/A</v>
      </c>
      <c r="D466" s="52" t="e">
        <f>VLOOKUP($A466,DSMYDTU!$A$2:$G$487,4,0)</f>
        <v>#N/A</v>
      </c>
      <c r="E466" s="15" t="e">
        <f>VLOOKUP($A466,DSMYDTU!$A$2:$G$487,5,0)</f>
        <v>#N/A</v>
      </c>
      <c r="F466" s="16" t="e">
        <f>VLOOKUP($A466,DSMYDTU!$A$2:$G$487,6,0)</f>
        <v>#N/A</v>
      </c>
      <c r="G466" s="17" t="e">
        <f>VLOOKUP(B466,'TK MYDTU'!$B$8:$Q$8047,13,0)</f>
        <v>#N/A</v>
      </c>
      <c r="H466" s="17" t="e">
        <f>VLOOKUP(B466,'TK MYDTU'!$B$8:$Q$8047,14,0)</f>
        <v>#N/A</v>
      </c>
      <c r="I466" s="17" t="e">
        <f>VLOOKUP(B466,'TK MYDTU'!$B$8:$Q$8047,15,0)</f>
        <v>#N/A</v>
      </c>
      <c r="J466" s="17" t="e">
        <f>VLOOKUP(B466,'TK MYDTU'!$B$8:$Q$8047,16,0)</f>
        <v>#N/A</v>
      </c>
      <c r="K466" s="17" t="e">
        <f t="shared" si="28"/>
        <v>#N/A</v>
      </c>
      <c r="L466" s="17"/>
      <c r="M466" s="18">
        <f t="shared" si="29"/>
        <v>0</v>
      </c>
      <c r="N466" s="19" t="str">
        <f t="shared" si="30"/>
        <v>Không</v>
      </c>
      <c r="O466" s="19" t="e">
        <f>VLOOKUP($A466,DSMYDTU!$A$2:$G$487,7,0)</f>
        <v>#N/A</v>
      </c>
      <c r="P466" s="20"/>
      <c r="Q466" s="53" t="e">
        <f t="shared" si="31"/>
        <v>#N/A</v>
      </c>
      <c r="R466" s="17" t="e">
        <f>VLOOKUP($B466,'TK MYDTU'!$B$8:$X$5049,18,0)</f>
        <v>#N/A</v>
      </c>
      <c r="T466" s="2"/>
      <c r="U466" s="19"/>
      <c r="V466" s="19"/>
    </row>
    <row r="467" spans="1:22" ht="13.8">
      <c r="A467" s="14">
        <v>461</v>
      </c>
      <c r="B467" s="15" t="e">
        <f>VLOOKUP($A467,DSMYDTU!$A$2:$E$487,2,0)</f>
        <v>#N/A</v>
      </c>
      <c r="C467" s="51" t="e">
        <f>VLOOKUP($A467,DSMYDTU!$A$2:$G$487,3,0)</f>
        <v>#N/A</v>
      </c>
      <c r="D467" s="52" t="e">
        <f>VLOOKUP($A467,DSMYDTU!$A$2:$G$487,4,0)</f>
        <v>#N/A</v>
      </c>
      <c r="E467" s="15" t="e">
        <f>VLOOKUP($A467,DSMYDTU!$A$2:$G$487,5,0)</f>
        <v>#N/A</v>
      </c>
      <c r="F467" s="16" t="e">
        <f>VLOOKUP($A467,DSMYDTU!$A$2:$G$487,6,0)</f>
        <v>#N/A</v>
      </c>
      <c r="G467" s="17" t="e">
        <f>VLOOKUP(B467,'TK MYDTU'!$B$8:$Q$8047,13,0)</f>
        <v>#N/A</v>
      </c>
      <c r="H467" s="17" t="e">
        <f>VLOOKUP(B467,'TK MYDTU'!$B$8:$Q$8047,14,0)</f>
        <v>#N/A</v>
      </c>
      <c r="I467" s="17" t="e">
        <f>VLOOKUP(B467,'TK MYDTU'!$B$8:$Q$8047,15,0)</f>
        <v>#N/A</v>
      </c>
      <c r="J467" s="17" t="e">
        <f>VLOOKUP(B467,'TK MYDTU'!$B$8:$Q$8047,16,0)</f>
        <v>#N/A</v>
      </c>
      <c r="K467" s="17" t="e">
        <f t="shared" si="28"/>
        <v>#N/A</v>
      </c>
      <c r="L467" s="17"/>
      <c r="M467" s="18">
        <f t="shared" si="29"/>
        <v>0</v>
      </c>
      <c r="N467" s="19" t="str">
        <f t="shared" si="30"/>
        <v>Không</v>
      </c>
      <c r="O467" s="19" t="e">
        <f>VLOOKUP($A467,DSMYDTU!$A$2:$G$487,7,0)</f>
        <v>#N/A</v>
      </c>
      <c r="P467" s="20"/>
      <c r="Q467" s="53" t="e">
        <f t="shared" si="31"/>
        <v>#N/A</v>
      </c>
      <c r="R467" s="17" t="e">
        <f>VLOOKUP($B467,'TK MYDTU'!$B$8:$X$5049,18,0)</f>
        <v>#N/A</v>
      </c>
      <c r="T467" s="2"/>
      <c r="U467" s="19"/>
      <c r="V467" s="19"/>
    </row>
    <row r="468" spans="1:22" ht="13.8">
      <c r="A468" s="14">
        <v>462</v>
      </c>
      <c r="B468" s="15" t="e">
        <f>VLOOKUP($A468,DSMYDTU!$A$2:$E$487,2,0)</f>
        <v>#N/A</v>
      </c>
      <c r="C468" s="51" t="e">
        <f>VLOOKUP($A468,DSMYDTU!$A$2:$G$487,3,0)</f>
        <v>#N/A</v>
      </c>
      <c r="D468" s="52" t="e">
        <f>VLOOKUP($A468,DSMYDTU!$A$2:$G$487,4,0)</f>
        <v>#N/A</v>
      </c>
      <c r="E468" s="15" t="e">
        <f>VLOOKUP($A468,DSMYDTU!$A$2:$G$487,5,0)</f>
        <v>#N/A</v>
      </c>
      <c r="F468" s="16" t="e">
        <f>VLOOKUP($A468,DSMYDTU!$A$2:$G$487,6,0)</f>
        <v>#N/A</v>
      </c>
      <c r="G468" s="17" t="e">
        <f>VLOOKUP(B468,'TK MYDTU'!$B$8:$Q$8047,13,0)</f>
        <v>#N/A</v>
      </c>
      <c r="H468" s="17" t="e">
        <f>VLOOKUP(B468,'TK MYDTU'!$B$8:$Q$8047,14,0)</f>
        <v>#N/A</v>
      </c>
      <c r="I468" s="17" t="e">
        <f>VLOOKUP(B468,'TK MYDTU'!$B$8:$Q$8047,15,0)</f>
        <v>#N/A</v>
      </c>
      <c r="J468" s="17" t="e">
        <f>VLOOKUP(B468,'TK MYDTU'!$B$8:$Q$8047,16,0)</f>
        <v>#N/A</v>
      </c>
      <c r="K468" s="17" t="e">
        <f t="shared" si="28"/>
        <v>#N/A</v>
      </c>
      <c r="L468" s="17"/>
      <c r="M468" s="18">
        <f t="shared" si="29"/>
        <v>0</v>
      </c>
      <c r="N468" s="19" t="str">
        <f t="shared" si="30"/>
        <v>Không</v>
      </c>
      <c r="O468" s="19" t="e">
        <f>VLOOKUP($A468,DSMYDTU!$A$2:$G$487,7,0)</f>
        <v>#N/A</v>
      </c>
      <c r="P468" s="20"/>
      <c r="Q468" s="53" t="e">
        <f t="shared" si="31"/>
        <v>#N/A</v>
      </c>
      <c r="R468" s="17" t="e">
        <f>VLOOKUP($B468,'TK MYDTU'!$B$8:$X$5049,18,0)</f>
        <v>#N/A</v>
      </c>
      <c r="T468" s="2"/>
      <c r="U468" s="19"/>
      <c r="V468" s="19"/>
    </row>
    <row r="469" spans="1:22" ht="13.8">
      <c r="A469" s="14">
        <v>463</v>
      </c>
      <c r="B469" s="15" t="e">
        <f>VLOOKUP($A469,DSMYDTU!$A$2:$E$487,2,0)</f>
        <v>#N/A</v>
      </c>
      <c r="C469" s="51" t="e">
        <f>VLOOKUP($A469,DSMYDTU!$A$2:$G$487,3,0)</f>
        <v>#N/A</v>
      </c>
      <c r="D469" s="52" t="e">
        <f>VLOOKUP($A469,DSMYDTU!$A$2:$G$487,4,0)</f>
        <v>#N/A</v>
      </c>
      <c r="E469" s="15" t="e">
        <f>VLOOKUP($A469,DSMYDTU!$A$2:$G$487,5,0)</f>
        <v>#N/A</v>
      </c>
      <c r="F469" s="16" t="e">
        <f>VLOOKUP($A469,DSMYDTU!$A$2:$G$487,6,0)</f>
        <v>#N/A</v>
      </c>
      <c r="G469" s="17" t="e">
        <f>VLOOKUP(B469,'TK MYDTU'!$B$8:$Q$8047,13,0)</f>
        <v>#N/A</v>
      </c>
      <c r="H469" s="17" t="e">
        <f>VLOOKUP(B469,'TK MYDTU'!$B$8:$Q$8047,14,0)</f>
        <v>#N/A</v>
      </c>
      <c r="I469" s="17" t="e">
        <f>VLOOKUP(B469,'TK MYDTU'!$B$8:$Q$8047,15,0)</f>
        <v>#N/A</v>
      </c>
      <c r="J469" s="17" t="e">
        <f>VLOOKUP(B469,'TK MYDTU'!$B$8:$Q$8047,16,0)</f>
        <v>#N/A</v>
      </c>
      <c r="K469" s="17" t="e">
        <f t="shared" si="28"/>
        <v>#N/A</v>
      </c>
      <c r="L469" s="17"/>
      <c r="M469" s="18">
        <f t="shared" si="29"/>
        <v>0</v>
      </c>
      <c r="N469" s="19" t="str">
        <f t="shared" si="30"/>
        <v>Không</v>
      </c>
      <c r="O469" s="19" t="e">
        <f>VLOOKUP($A469,DSMYDTU!$A$2:$G$487,7,0)</f>
        <v>#N/A</v>
      </c>
      <c r="P469" s="20"/>
      <c r="Q469" s="53" t="e">
        <f t="shared" si="31"/>
        <v>#N/A</v>
      </c>
      <c r="R469" s="17" t="e">
        <f>VLOOKUP($B469,'TK MYDTU'!$B$8:$X$5049,18,0)</f>
        <v>#N/A</v>
      </c>
      <c r="T469" s="2"/>
      <c r="U469" s="19"/>
      <c r="V469" s="19"/>
    </row>
    <row r="470" spans="1:22" ht="13.8">
      <c r="A470" s="14">
        <v>464</v>
      </c>
      <c r="B470" s="15" t="e">
        <f>VLOOKUP($A470,DSMYDTU!$A$2:$E$487,2,0)</f>
        <v>#N/A</v>
      </c>
      <c r="C470" s="51" t="e">
        <f>VLOOKUP($A470,DSMYDTU!$A$2:$G$487,3,0)</f>
        <v>#N/A</v>
      </c>
      <c r="D470" s="52" t="e">
        <f>VLOOKUP($A470,DSMYDTU!$A$2:$G$487,4,0)</f>
        <v>#N/A</v>
      </c>
      <c r="E470" s="15" t="e">
        <f>VLOOKUP($A470,DSMYDTU!$A$2:$G$487,5,0)</f>
        <v>#N/A</v>
      </c>
      <c r="F470" s="16" t="e">
        <f>VLOOKUP($A470,DSMYDTU!$A$2:$G$487,6,0)</f>
        <v>#N/A</v>
      </c>
      <c r="G470" s="17" t="e">
        <f>VLOOKUP(B470,'TK MYDTU'!$B$8:$Q$8047,13,0)</f>
        <v>#N/A</v>
      </c>
      <c r="H470" s="17" t="e">
        <f>VLOOKUP(B470,'TK MYDTU'!$B$8:$Q$8047,14,0)</f>
        <v>#N/A</v>
      </c>
      <c r="I470" s="17" t="e">
        <f>VLOOKUP(B470,'TK MYDTU'!$B$8:$Q$8047,15,0)</f>
        <v>#N/A</v>
      </c>
      <c r="J470" s="17" t="e">
        <f>VLOOKUP(B470,'TK MYDTU'!$B$8:$Q$8047,16,0)</f>
        <v>#N/A</v>
      </c>
      <c r="K470" s="17" t="e">
        <f t="shared" si="28"/>
        <v>#N/A</v>
      </c>
      <c r="L470" s="17"/>
      <c r="M470" s="18">
        <f t="shared" si="29"/>
        <v>0</v>
      </c>
      <c r="N470" s="19" t="str">
        <f t="shared" si="30"/>
        <v>Không</v>
      </c>
      <c r="O470" s="19" t="e">
        <f>VLOOKUP($A470,DSMYDTU!$A$2:$G$487,7,0)</f>
        <v>#N/A</v>
      </c>
      <c r="P470" s="20"/>
      <c r="Q470" s="53" t="e">
        <f t="shared" si="31"/>
        <v>#N/A</v>
      </c>
      <c r="R470" s="17" t="e">
        <f>VLOOKUP($B470,'TK MYDTU'!$B$8:$X$5049,18,0)</f>
        <v>#N/A</v>
      </c>
      <c r="T470" s="2"/>
      <c r="U470" s="19"/>
      <c r="V470" s="19"/>
    </row>
    <row r="471" spans="1:22" ht="13.8">
      <c r="A471" s="14">
        <v>465</v>
      </c>
      <c r="B471" s="15" t="e">
        <f>VLOOKUP($A471,DSMYDTU!$A$2:$E$487,2,0)</f>
        <v>#N/A</v>
      </c>
      <c r="C471" s="51" t="e">
        <f>VLOOKUP($A471,DSMYDTU!$A$2:$G$487,3,0)</f>
        <v>#N/A</v>
      </c>
      <c r="D471" s="52" t="e">
        <f>VLOOKUP($A471,DSMYDTU!$A$2:$G$487,4,0)</f>
        <v>#N/A</v>
      </c>
      <c r="E471" s="15" t="e">
        <f>VLOOKUP($A471,DSMYDTU!$A$2:$G$487,5,0)</f>
        <v>#N/A</v>
      </c>
      <c r="F471" s="16" t="e">
        <f>VLOOKUP($A471,DSMYDTU!$A$2:$G$487,6,0)</f>
        <v>#N/A</v>
      </c>
      <c r="G471" s="17" t="e">
        <f>VLOOKUP(B471,'TK MYDTU'!$B$8:$Q$8047,13,0)</f>
        <v>#N/A</v>
      </c>
      <c r="H471" s="17" t="e">
        <f>VLOOKUP(B471,'TK MYDTU'!$B$8:$Q$8047,14,0)</f>
        <v>#N/A</v>
      </c>
      <c r="I471" s="17" t="e">
        <f>VLOOKUP(B471,'TK MYDTU'!$B$8:$Q$8047,15,0)</f>
        <v>#N/A</v>
      </c>
      <c r="J471" s="17" t="e">
        <f>VLOOKUP(B471,'TK MYDTU'!$B$8:$Q$8047,16,0)</f>
        <v>#N/A</v>
      </c>
      <c r="K471" s="17" t="e">
        <f t="shared" si="28"/>
        <v>#N/A</v>
      </c>
      <c r="L471" s="17"/>
      <c r="M471" s="18">
        <f t="shared" si="29"/>
        <v>0</v>
      </c>
      <c r="N471" s="19" t="str">
        <f t="shared" si="30"/>
        <v>Không</v>
      </c>
      <c r="O471" s="19" t="e">
        <f>VLOOKUP($A471,DSMYDTU!$A$2:$G$487,7,0)</f>
        <v>#N/A</v>
      </c>
      <c r="P471" s="20"/>
      <c r="Q471" s="53" t="e">
        <f t="shared" si="31"/>
        <v>#N/A</v>
      </c>
      <c r="R471" s="17" t="e">
        <f>VLOOKUP($B471,'TK MYDTU'!$B$8:$X$5049,18,0)</f>
        <v>#N/A</v>
      </c>
      <c r="T471" s="2"/>
      <c r="U471" s="19"/>
      <c r="V471" s="19"/>
    </row>
    <row r="472" spans="1:22" ht="13.8">
      <c r="A472" s="14">
        <v>466</v>
      </c>
      <c r="B472" s="15" t="e">
        <f>VLOOKUP($A472,DSMYDTU!$A$2:$E$487,2,0)</f>
        <v>#N/A</v>
      </c>
      <c r="C472" s="51" t="e">
        <f>VLOOKUP($A472,DSMYDTU!$A$2:$G$487,3,0)</f>
        <v>#N/A</v>
      </c>
      <c r="D472" s="52" t="e">
        <f>VLOOKUP($A472,DSMYDTU!$A$2:$G$487,4,0)</f>
        <v>#N/A</v>
      </c>
      <c r="E472" s="15" t="e">
        <f>VLOOKUP($A472,DSMYDTU!$A$2:$G$487,5,0)</f>
        <v>#N/A</v>
      </c>
      <c r="F472" s="16" t="e">
        <f>VLOOKUP($A472,DSMYDTU!$A$2:$G$487,6,0)</f>
        <v>#N/A</v>
      </c>
      <c r="G472" s="17" t="e">
        <f>VLOOKUP(B472,'TK MYDTU'!$B$8:$Q$8047,13,0)</f>
        <v>#N/A</v>
      </c>
      <c r="H472" s="17" t="e">
        <f>VLOOKUP(B472,'TK MYDTU'!$B$8:$Q$8047,14,0)</f>
        <v>#N/A</v>
      </c>
      <c r="I472" s="17" t="e">
        <f>VLOOKUP(B472,'TK MYDTU'!$B$8:$Q$8047,15,0)</f>
        <v>#N/A</v>
      </c>
      <c r="J472" s="17" t="e">
        <f>VLOOKUP(B472,'TK MYDTU'!$B$8:$Q$8047,16,0)</f>
        <v>#N/A</v>
      </c>
      <c r="K472" s="17" t="e">
        <f t="shared" si="28"/>
        <v>#N/A</v>
      </c>
      <c r="L472" s="17"/>
      <c r="M472" s="18">
        <f t="shared" si="29"/>
        <v>0</v>
      </c>
      <c r="N472" s="19" t="str">
        <f t="shared" si="30"/>
        <v>Không</v>
      </c>
      <c r="O472" s="19" t="e">
        <f>VLOOKUP($A472,DSMYDTU!$A$2:$G$487,7,0)</f>
        <v>#N/A</v>
      </c>
      <c r="P472" s="20"/>
      <c r="Q472" s="53" t="e">
        <f t="shared" si="31"/>
        <v>#N/A</v>
      </c>
      <c r="R472" s="17" t="e">
        <f>VLOOKUP($B472,'TK MYDTU'!$B$8:$X$5049,18,0)</f>
        <v>#N/A</v>
      </c>
      <c r="T472" s="2"/>
      <c r="U472" s="19"/>
      <c r="V472" s="19"/>
    </row>
    <row r="473" spans="1:22" ht="13.8">
      <c r="A473" s="14">
        <v>467</v>
      </c>
      <c r="B473" s="15" t="e">
        <f>VLOOKUP($A473,DSMYDTU!$A$2:$E$487,2,0)</f>
        <v>#N/A</v>
      </c>
      <c r="C473" s="51" t="e">
        <f>VLOOKUP($A473,DSMYDTU!$A$2:$G$487,3,0)</f>
        <v>#N/A</v>
      </c>
      <c r="D473" s="52" t="e">
        <f>VLOOKUP($A473,DSMYDTU!$A$2:$G$487,4,0)</f>
        <v>#N/A</v>
      </c>
      <c r="E473" s="15" t="e">
        <f>VLOOKUP($A473,DSMYDTU!$A$2:$G$487,5,0)</f>
        <v>#N/A</v>
      </c>
      <c r="F473" s="16" t="e">
        <f>VLOOKUP($A473,DSMYDTU!$A$2:$G$487,6,0)</f>
        <v>#N/A</v>
      </c>
      <c r="G473" s="17" t="e">
        <f>VLOOKUP(B473,'TK MYDTU'!$B$8:$Q$8047,13,0)</f>
        <v>#N/A</v>
      </c>
      <c r="H473" s="17" t="e">
        <f>VLOOKUP(B473,'TK MYDTU'!$B$8:$Q$8047,14,0)</f>
        <v>#N/A</v>
      </c>
      <c r="I473" s="17" t="e">
        <f>VLOOKUP(B473,'TK MYDTU'!$B$8:$Q$8047,15,0)</f>
        <v>#N/A</v>
      </c>
      <c r="J473" s="17" t="e">
        <f>VLOOKUP(B473,'TK MYDTU'!$B$8:$Q$8047,16,0)</f>
        <v>#N/A</v>
      </c>
      <c r="K473" s="17" t="e">
        <f t="shared" si="28"/>
        <v>#N/A</v>
      </c>
      <c r="L473" s="17"/>
      <c r="M473" s="18">
        <f t="shared" si="29"/>
        <v>0</v>
      </c>
      <c r="N473" s="19" t="str">
        <f t="shared" si="30"/>
        <v>Không</v>
      </c>
      <c r="O473" s="19" t="e">
        <f>VLOOKUP($A473,DSMYDTU!$A$2:$G$487,7,0)</f>
        <v>#N/A</v>
      </c>
      <c r="P473" s="20"/>
      <c r="Q473" s="53" t="e">
        <f t="shared" si="31"/>
        <v>#N/A</v>
      </c>
      <c r="R473" s="17" t="e">
        <f>VLOOKUP($B473,'TK MYDTU'!$B$8:$X$5049,18,0)</f>
        <v>#N/A</v>
      </c>
      <c r="T473" s="2"/>
      <c r="U473" s="19"/>
      <c r="V473" s="19"/>
    </row>
    <row r="474" spans="1:22" ht="13.8">
      <c r="A474" s="14">
        <v>468</v>
      </c>
      <c r="B474" s="15" t="e">
        <f>VLOOKUP($A474,DSMYDTU!$A$2:$E$487,2,0)</f>
        <v>#N/A</v>
      </c>
      <c r="C474" s="51" t="e">
        <f>VLOOKUP($A474,DSMYDTU!$A$2:$G$487,3,0)</f>
        <v>#N/A</v>
      </c>
      <c r="D474" s="52" t="e">
        <f>VLOOKUP($A474,DSMYDTU!$A$2:$G$487,4,0)</f>
        <v>#N/A</v>
      </c>
      <c r="E474" s="15" t="e">
        <f>VLOOKUP($A474,DSMYDTU!$A$2:$G$487,5,0)</f>
        <v>#N/A</v>
      </c>
      <c r="F474" s="16" t="e">
        <f>VLOOKUP($A474,DSMYDTU!$A$2:$G$487,6,0)</f>
        <v>#N/A</v>
      </c>
      <c r="G474" s="17" t="e">
        <f>VLOOKUP(B474,'TK MYDTU'!$B$8:$Q$8047,13,0)</f>
        <v>#N/A</v>
      </c>
      <c r="H474" s="17" t="e">
        <f>VLOOKUP(B474,'TK MYDTU'!$B$8:$Q$8047,14,0)</f>
        <v>#N/A</v>
      </c>
      <c r="I474" s="17" t="e">
        <f>VLOOKUP(B474,'TK MYDTU'!$B$8:$Q$8047,15,0)</f>
        <v>#N/A</v>
      </c>
      <c r="J474" s="17" t="e">
        <f>VLOOKUP(B474,'TK MYDTU'!$B$8:$Q$8047,16,0)</f>
        <v>#N/A</v>
      </c>
      <c r="K474" s="17" t="e">
        <f t="shared" si="28"/>
        <v>#N/A</v>
      </c>
      <c r="L474" s="17"/>
      <c r="M474" s="18">
        <f t="shared" si="29"/>
        <v>0</v>
      </c>
      <c r="N474" s="19" t="str">
        <f t="shared" si="30"/>
        <v>Không</v>
      </c>
      <c r="O474" s="19" t="e">
        <f>VLOOKUP($A474,DSMYDTU!$A$2:$G$487,7,0)</f>
        <v>#N/A</v>
      </c>
      <c r="P474" s="20"/>
      <c r="Q474" s="53" t="e">
        <f t="shared" si="31"/>
        <v>#N/A</v>
      </c>
      <c r="R474" s="17" t="e">
        <f>VLOOKUP($B474,'TK MYDTU'!$B$8:$X$5049,18,0)</f>
        <v>#N/A</v>
      </c>
      <c r="T474" s="2"/>
      <c r="U474" s="19"/>
      <c r="V474" s="19"/>
    </row>
    <row r="475" spans="1:22" ht="13.8">
      <c r="A475" s="14">
        <v>469</v>
      </c>
      <c r="B475" s="15" t="e">
        <f>VLOOKUP($A475,DSMYDTU!$A$2:$E$487,2,0)</f>
        <v>#N/A</v>
      </c>
      <c r="C475" s="51" t="e">
        <f>VLOOKUP($A475,DSMYDTU!$A$2:$G$487,3,0)</f>
        <v>#N/A</v>
      </c>
      <c r="D475" s="52" t="e">
        <f>VLOOKUP($A475,DSMYDTU!$A$2:$G$487,4,0)</f>
        <v>#N/A</v>
      </c>
      <c r="E475" s="15" t="e">
        <f>VLOOKUP($A475,DSMYDTU!$A$2:$G$487,5,0)</f>
        <v>#N/A</v>
      </c>
      <c r="F475" s="16" t="e">
        <f>VLOOKUP($A475,DSMYDTU!$A$2:$G$487,6,0)</f>
        <v>#N/A</v>
      </c>
      <c r="G475" s="17" t="e">
        <f>VLOOKUP(B475,'TK MYDTU'!$B$8:$Q$8047,13,0)</f>
        <v>#N/A</v>
      </c>
      <c r="H475" s="17" t="e">
        <f>VLOOKUP(B475,'TK MYDTU'!$B$8:$Q$8047,14,0)</f>
        <v>#N/A</v>
      </c>
      <c r="I475" s="17" t="e">
        <f>VLOOKUP(B475,'TK MYDTU'!$B$8:$Q$8047,15,0)</f>
        <v>#N/A</v>
      </c>
      <c r="J475" s="17" t="e">
        <f>VLOOKUP(B475,'TK MYDTU'!$B$8:$Q$8047,16,0)</f>
        <v>#N/A</v>
      </c>
      <c r="K475" s="17" t="e">
        <f t="shared" si="28"/>
        <v>#N/A</v>
      </c>
      <c r="L475" s="17"/>
      <c r="M475" s="18">
        <f t="shared" si="29"/>
        <v>0</v>
      </c>
      <c r="N475" s="19" t="str">
        <f t="shared" si="30"/>
        <v>Không</v>
      </c>
      <c r="O475" s="19" t="e">
        <f>VLOOKUP($A475,DSMYDTU!$A$2:$G$487,7,0)</f>
        <v>#N/A</v>
      </c>
      <c r="P475" s="20"/>
      <c r="Q475" s="53" t="e">
        <f t="shared" si="31"/>
        <v>#N/A</v>
      </c>
      <c r="R475" s="17" t="e">
        <f>VLOOKUP($B475,'TK MYDTU'!$B$8:$X$5049,18,0)</f>
        <v>#N/A</v>
      </c>
      <c r="T475" s="2"/>
      <c r="U475" s="19"/>
      <c r="V475" s="19"/>
    </row>
    <row r="476" spans="1:22" ht="13.8">
      <c r="A476" s="14">
        <v>470</v>
      </c>
      <c r="B476" s="15" t="e">
        <f>VLOOKUP($A476,DSMYDTU!$A$2:$E$487,2,0)</f>
        <v>#N/A</v>
      </c>
      <c r="C476" s="51" t="e">
        <f>VLOOKUP($A476,DSMYDTU!$A$2:$G$487,3,0)</f>
        <v>#N/A</v>
      </c>
      <c r="D476" s="52" t="e">
        <f>VLOOKUP($A476,DSMYDTU!$A$2:$G$487,4,0)</f>
        <v>#N/A</v>
      </c>
      <c r="E476" s="15" t="e">
        <f>VLOOKUP($A476,DSMYDTU!$A$2:$G$487,5,0)</f>
        <v>#N/A</v>
      </c>
      <c r="F476" s="16" t="e">
        <f>VLOOKUP($A476,DSMYDTU!$A$2:$G$487,6,0)</f>
        <v>#N/A</v>
      </c>
      <c r="G476" s="17" t="e">
        <f>VLOOKUP(B476,'TK MYDTU'!$B$8:$Q$8047,13,0)</f>
        <v>#N/A</v>
      </c>
      <c r="H476" s="17" t="e">
        <f>VLOOKUP(B476,'TK MYDTU'!$B$8:$Q$8047,14,0)</f>
        <v>#N/A</v>
      </c>
      <c r="I476" s="17" t="e">
        <f>VLOOKUP(B476,'TK MYDTU'!$B$8:$Q$8047,15,0)</f>
        <v>#N/A</v>
      </c>
      <c r="J476" s="17" t="e">
        <f>VLOOKUP(B476,'TK MYDTU'!$B$8:$Q$8047,16,0)</f>
        <v>#N/A</v>
      </c>
      <c r="K476" s="17" t="e">
        <f t="shared" si="28"/>
        <v>#N/A</v>
      </c>
      <c r="L476" s="17"/>
      <c r="M476" s="18">
        <f t="shared" si="29"/>
        <v>0</v>
      </c>
      <c r="N476" s="19" t="str">
        <f t="shared" si="30"/>
        <v>Không</v>
      </c>
      <c r="O476" s="19" t="e">
        <f>VLOOKUP($A476,DSMYDTU!$A$2:$G$487,7,0)</f>
        <v>#N/A</v>
      </c>
      <c r="P476" s="20"/>
      <c r="Q476" s="53" t="e">
        <f t="shared" si="31"/>
        <v>#N/A</v>
      </c>
      <c r="R476" s="17" t="e">
        <f>VLOOKUP($B476,'TK MYDTU'!$B$8:$X$5049,18,0)</f>
        <v>#N/A</v>
      </c>
      <c r="T476" s="2"/>
      <c r="U476" s="19"/>
      <c r="V476" s="19"/>
    </row>
    <row r="477" spans="1:22" ht="13.8">
      <c r="A477" s="14">
        <v>471</v>
      </c>
      <c r="B477" s="15" t="e">
        <f>VLOOKUP($A477,DSMYDTU!$A$2:$E$487,2,0)</f>
        <v>#N/A</v>
      </c>
      <c r="C477" s="51" t="e">
        <f>VLOOKUP($A477,DSMYDTU!$A$2:$G$487,3,0)</f>
        <v>#N/A</v>
      </c>
      <c r="D477" s="52" t="e">
        <f>VLOOKUP($A477,DSMYDTU!$A$2:$G$487,4,0)</f>
        <v>#N/A</v>
      </c>
      <c r="E477" s="15" t="e">
        <f>VLOOKUP($A477,DSMYDTU!$A$2:$G$487,5,0)</f>
        <v>#N/A</v>
      </c>
      <c r="F477" s="16" t="e">
        <f>VLOOKUP($A477,DSMYDTU!$A$2:$G$487,6,0)</f>
        <v>#N/A</v>
      </c>
      <c r="G477" s="17" t="e">
        <f>VLOOKUP(B477,'TK MYDTU'!$B$8:$Q$8047,13,0)</f>
        <v>#N/A</v>
      </c>
      <c r="H477" s="17" t="e">
        <f>VLOOKUP(B477,'TK MYDTU'!$B$8:$Q$8047,14,0)</f>
        <v>#N/A</v>
      </c>
      <c r="I477" s="17" t="e">
        <f>VLOOKUP(B477,'TK MYDTU'!$B$8:$Q$8047,15,0)</f>
        <v>#N/A</v>
      </c>
      <c r="J477" s="17" t="e">
        <f>VLOOKUP(B477,'TK MYDTU'!$B$8:$Q$8047,16,0)</f>
        <v>#N/A</v>
      </c>
      <c r="K477" s="17" t="e">
        <f t="shared" si="28"/>
        <v>#N/A</v>
      </c>
      <c r="L477" s="17"/>
      <c r="M477" s="18">
        <f t="shared" si="29"/>
        <v>0</v>
      </c>
      <c r="N477" s="19" t="str">
        <f t="shared" si="30"/>
        <v>Không</v>
      </c>
      <c r="O477" s="19" t="e">
        <f>VLOOKUP($A477,DSMYDTU!$A$2:$G$487,7,0)</f>
        <v>#N/A</v>
      </c>
      <c r="P477" s="20"/>
      <c r="Q477" s="53" t="e">
        <f t="shared" si="31"/>
        <v>#N/A</v>
      </c>
      <c r="R477" s="17" t="e">
        <f>VLOOKUP($B477,'TK MYDTU'!$B$8:$X$5049,18,0)</f>
        <v>#N/A</v>
      </c>
      <c r="T477" s="2"/>
      <c r="U477" s="19"/>
      <c r="V477" s="19"/>
    </row>
    <row r="478" spans="1:22" ht="13.8">
      <c r="A478" s="14">
        <v>472</v>
      </c>
      <c r="B478" s="15" t="e">
        <f>VLOOKUP($A478,DSMYDTU!$A$2:$E$487,2,0)</f>
        <v>#N/A</v>
      </c>
      <c r="C478" s="51" t="e">
        <f>VLOOKUP($A478,DSMYDTU!$A$2:$G$487,3,0)</f>
        <v>#N/A</v>
      </c>
      <c r="D478" s="52" t="e">
        <f>VLOOKUP($A478,DSMYDTU!$A$2:$G$487,4,0)</f>
        <v>#N/A</v>
      </c>
      <c r="E478" s="15" t="e">
        <f>VLOOKUP($A478,DSMYDTU!$A$2:$G$487,5,0)</f>
        <v>#N/A</v>
      </c>
      <c r="F478" s="16" t="e">
        <f>VLOOKUP($A478,DSMYDTU!$A$2:$G$487,6,0)</f>
        <v>#N/A</v>
      </c>
      <c r="G478" s="17" t="e">
        <f>VLOOKUP(B478,'TK MYDTU'!$B$8:$Q$8047,13,0)</f>
        <v>#N/A</v>
      </c>
      <c r="H478" s="17" t="e">
        <f>VLOOKUP(B478,'TK MYDTU'!$B$8:$Q$8047,14,0)</f>
        <v>#N/A</v>
      </c>
      <c r="I478" s="17" t="e">
        <f>VLOOKUP(B478,'TK MYDTU'!$B$8:$Q$8047,15,0)</f>
        <v>#N/A</v>
      </c>
      <c r="J478" s="17" t="e">
        <f>VLOOKUP(B478,'TK MYDTU'!$B$8:$Q$8047,16,0)</f>
        <v>#N/A</v>
      </c>
      <c r="K478" s="17" t="e">
        <f t="shared" si="28"/>
        <v>#N/A</v>
      </c>
      <c r="L478" s="17"/>
      <c r="M478" s="18">
        <f t="shared" si="29"/>
        <v>0</v>
      </c>
      <c r="N478" s="19" t="str">
        <f t="shared" si="30"/>
        <v>Không</v>
      </c>
      <c r="O478" s="19" t="e">
        <f>VLOOKUP($A478,DSMYDTU!$A$2:$G$487,7,0)</f>
        <v>#N/A</v>
      </c>
      <c r="P478" s="20"/>
      <c r="Q478" s="53" t="e">
        <f t="shared" si="31"/>
        <v>#N/A</v>
      </c>
      <c r="R478" s="17" t="e">
        <f>VLOOKUP($B478,'TK MYDTU'!$B$8:$X$5049,18,0)</f>
        <v>#N/A</v>
      </c>
      <c r="T478" s="2"/>
      <c r="U478" s="19"/>
      <c r="V478" s="19"/>
    </row>
    <row r="479" spans="1:22" ht="13.8">
      <c r="A479" s="14">
        <v>473</v>
      </c>
      <c r="B479" s="15" t="e">
        <f>VLOOKUP($A479,DSMYDTU!$A$2:$E$487,2,0)</f>
        <v>#N/A</v>
      </c>
      <c r="C479" s="51" t="e">
        <f>VLOOKUP($A479,DSMYDTU!$A$2:$G$487,3,0)</f>
        <v>#N/A</v>
      </c>
      <c r="D479" s="52" t="e">
        <f>VLOOKUP($A479,DSMYDTU!$A$2:$G$487,4,0)</f>
        <v>#N/A</v>
      </c>
      <c r="E479" s="15" t="e">
        <f>VLOOKUP($A479,DSMYDTU!$A$2:$G$487,5,0)</f>
        <v>#N/A</v>
      </c>
      <c r="F479" s="16" t="e">
        <f>VLOOKUP($A479,DSMYDTU!$A$2:$G$487,6,0)</f>
        <v>#N/A</v>
      </c>
      <c r="G479" s="17" t="e">
        <f>VLOOKUP(B479,'TK MYDTU'!$B$8:$Q$8047,13,0)</f>
        <v>#N/A</v>
      </c>
      <c r="H479" s="17" t="e">
        <f>VLOOKUP(B479,'TK MYDTU'!$B$8:$Q$8047,14,0)</f>
        <v>#N/A</v>
      </c>
      <c r="I479" s="17" t="e">
        <f>VLOOKUP(B479,'TK MYDTU'!$B$8:$Q$8047,15,0)</f>
        <v>#N/A</v>
      </c>
      <c r="J479" s="17" t="e">
        <f>VLOOKUP(B479,'TK MYDTU'!$B$8:$Q$8047,16,0)</f>
        <v>#N/A</v>
      </c>
      <c r="K479" s="17" t="e">
        <f t="shared" si="28"/>
        <v>#N/A</v>
      </c>
      <c r="L479" s="17"/>
      <c r="M479" s="18">
        <f t="shared" si="29"/>
        <v>0</v>
      </c>
      <c r="N479" s="19" t="str">
        <f t="shared" si="30"/>
        <v>Không</v>
      </c>
      <c r="O479" s="19" t="e">
        <f>VLOOKUP($A479,DSMYDTU!$A$2:$G$487,7,0)</f>
        <v>#N/A</v>
      </c>
      <c r="P479" s="20"/>
      <c r="Q479" s="53" t="e">
        <f t="shared" si="31"/>
        <v>#N/A</v>
      </c>
      <c r="R479" s="17" t="e">
        <f>VLOOKUP($B479,'TK MYDTU'!$B$8:$X$5049,18,0)</f>
        <v>#N/A</v>
      </c>
      <c r="T479" s="2"/>
      <c r="U479" s="19"/>
      <c r="V479" s="19"/>
    </row>
    <row r="480" spans="1:22" ht="13.8">
      <c r="A480" s="14">
        <v>474</v>
      </c>
      <c r="B480" s="15" t="e">
        <f>VLOOKUP($A480,DSMYDTU!$A$2:$E$487,2,0)</f>
        <v>#N/A</v>
      </c>
      <c r="C480" s="51" t="e">
        <f>VLOOKUP($A480,DSMYDTU!$A$2:$G$487,3,0)</f>
        <v>#N/A</v>
      </c>
      <c r="D480" s="52" t="e">
        <f>VLOOKUP($A480,DSMYDTU!$A$2:$G$487,4,0)</f>
        <v>#N/A</v>
      </c>
      <c r="E480" s="15" t="e">
        <f>VLOOKUP($A480,DSMYDTU!$A$2:$G$487,5,0)</f>
        <v>#N/A</v>
      </c>
      <c r="F480" s="16" t="e">
        <f>VLOOKUP($A480,DSMYDTU!$A$2:$G$487,6,0)</f>
        <v>#N/A</v>
      </c>
      <c r="G480" s="17" t="e">
        <f>VLOOKUP(B480,'TK MYDTU'!$B$8:$Q$8047,13,0)</f>
        <v>#N/A</v>
      </c>
      <c r="H480" s="17" t="e">
        <f>VLOOKUP(B480,'TK MYDTU'!$B$8:$Q$8047,14,0)</f>
        <v>#N/A</v>
      </c>
      <c r="I480" s="17" t="e">
        <f>VLOOKUP(B480,'TK MYDTU'!$B$8:$Q$8047,15,0)</f>
        <v>#N/A</v>
      </c>
      <c r="J480" s="17" t="e">
        <f>VLOOKUP(B480,'TK MYDTU'!$B$8:$Q$8047,16,0)</f>
        <v>#N/A</v>
      </c>
      <c r="K480" s="17" t="e">
        <f t="shared" si="28"/>
        <v>#N/A</v>
      </c>
      <c r="L480" s="17"/>
      <c r="M480" s="18">
        <f t="shared" si="29"/>
        <v>0</v>
      </c>
      <c r="N480" s="19" t="str">
        <f t="shared" si="30"/>
        <v>Không</v>
      </c>
      <c r="O480" s="19" t="e">
        <f>VLOOKUP($A480,DSMYDTU!$A$2:$G$487,7,0)</f>
        <v>#N/A</v>
      </c>
      <c r="P480" s="20"/>
      <c r="Q480" s="53" t="e">
        <f t="shared" si="31"/>
        <v>#N/A</v>
      </c>
      <c r="R480" s="17" t="e">
        <f>VLOOKUP($B480,'TK MYDTU'!$B$8:$X$5049,18,0)</f>
        <v>#N/A</v>
      </c>
      <c r="T480" s="2"/>
      <c r="U480" s="19"/>
      <c r="V480" s="19"/>
    </row>
    <row r="481" spans="1:22" ht="13.8">
      <c r="A481" s="14">
        <v>475</v>
      </c>
      <c r="B481" s="15" t="e">
        <f>VLOOKUP($A481,DSMYDTU!$A$2:$E$487,2,0)</f>
        <v>#N/A</v>
      </c>
      <c r="C481" s="51" t="e">
        <f>VLOOKUP($A481,DSMYDTU!$A$2:$G$487,3,0)</f>
        <v>#N/A</v>
      </c>
      <c r="D481" s="52" t="e">
        <f>VLOOKUP($A481,DSMYDTU!$A$2:$G$487,4,0)</f>
        <v>#N/A</v>
      </c>
      <c r="E481" s="15" t="e">
        <f>VLOOKUP($A481,DSMYDTU!$A$2:$G$487,5,0)</f>
        <v>#N/A</v>
      </c>
      <c r="F481" s="16" t="e">
        <f>VLOOKUP($A481,DSMYDTU!$A$2:$G$487,6,0)</f>
        <v>#N/A</v>
      </c>
      <c r="G481" s="17" t="e">
        <f>VLOOKUP(B481,'TK MYDTU'!$B$8:$Q$8047,13,0)</f>
        <v>#N/A</v>
      </c>
      <c r="H481" s="17" t="e">
        <f>VLOOKUP(B481,'TK MYDTU'!$B$8:$Q$8047,14,0)</f>
        <v>#N/A</v>
      </c>
      <c r="I481" s="17" t="e">
        <f>VLOOKUP(B481,'TK MYDTU'!$B$8:$Q$8047,15,0)</f>
        <v>#N/A</v>
      </c>
      <c r="J481" s="17" t="e">
        <f>VLOOKUP(B481,'TK MYDTU'!$B$8:$Q$8047,16,0)</f>
        <v>#N/A</v>
      </c>
      <c r="K481" s="17" t="e">
        <f t="shared" si="28"/>
        <v>#N/A</v>
      </c>
      <c r="L481" s="17"/>
      <c r="M481" s="18">
        <f t="shared" si="29"/>
        <v>0</v>
      </c>
      <c r="N481" s="19" t="str">
        <f t="shared" si="30"/>
        <v>Không</v>
      </c>
      <c r="O481" s="19" t="e">
        <f>VLOOKUP($A481,DSMYDTU!$A$2:$G$487,7,0)</f>
        <v>#N/A</v>
      </c>
      <c r="P481" s="20"/>
      <c r="Q481" s="53" t="e">
        <f t="shared" si="31"/>
        <v>#N/A</v>
      </c>
      <c r="R481" s="17" t="e">
        <f>VLOOKUP($B481,'TK MYDTU'!$B$8:$X$5049,18,0)</f>
        <v>#N/A</v>
      </c>
      <c r="T481" s="2"/>
      <c r="U481" s="19"/>
      <c r="V481" s="19"/>
    </row>
    <row r="482" spans="1:22" ht="13.8">
      <c r="A482" s="14">
        <v>476</v>
      </c>
      <c r="B482" s="15" t="e">
        <f>VLOOKUP($A482,DSMYDTU!$A$2:$E$487,2,0)</f>
        <v>#N/A</v>
      </c>
      <c r="C482" s="51" t="e">
        <f>VLOOKUP($A482,DSMYDTU!$A$2:$G$487,3,0)</f>
        <v>#N/A</v>
      </c>
      <c r="D482" s="52" t="e">
        <f>VLOOKUP($A482,DSMYDTU!$A$2:$G$487,4,0)</f>
        <v>#N/A</v>
      </c>
      <c r="E482" s="15" t="e">
        <f>VLOOKUP($A482,DSMYDTU!$A$2:$G$487,5,0)</f>
        <v>#N/A</v>
      </c>
      <c r="F482" s="16" t="e">
        <f>VLOOKUP($A482,DSMYDTU!$A$2:$G$487,6,0)</f>
        <v>#N/A</v>
      </c>
      <c r="G482" s="17" t="e">
        <f>VLOOKUP(B482,'TK MYDTU'!$B$8:$Q$8047,13,0)</f>
        <v>#N/A</v>
      </c>
      <c r="H482" s="17" t="e">
        <f>VLOOKUP(B482,'TK MYDTU'!$B$8:$Q$8047,14,0)</f>
        <v>#N/A</v>
      </c>
      <c r="I482" s="17" t="e">
        <f>VLOOKUP(B482,'TK MYDTU'!$B$8:$Q$8047,15,0)</f>
        <v>#N/A</v>
      </c>
      <c r="J482" s="17" t="e">
        <f>VLOOKUP(B482,'TK MYDTU'!$B$8:$Q$8047,16,0)</f>
        <v>#N/A</v>
      </c>
      <c r="K482" s="17" t="e">
        <f t="shared" si="28"/>
        <v>#N/A</v>
      </c>
      <c r="L482" s="17"/>
      <c r="M482" s="18">
        <f t="shared" si="29"/>
        <v>0</v>
      </c>
      <c r="N482" s="19" t="str">
        <f t="shared" si="30"/>
        <v>Không</v>
      </c>
      <c r="O482" s="19" t="e">
        <f>VLOOKUP($A482,DSMYDTU!$A$2:$G$487,7,0)</f>
        <v>#N/A</v>
      </c>
      <c r="P482" s="20"/>
      <c r="Q482" s="53" t="e">
        <f t="shared" si="31"/>
        <v>#N/A</v>
      </c>
      <c r="R482" s="17" t="e">
        <f>VLOOKUP($B482,'TK MYDTU'!$B$8:$X$5049,18,0)</f>
        <v>#N/A</v>
      </c>
      <c r="T482" s="2"/>
      <c r="U482" s="19"/>
      <c r="V482" s="19"/>
    </row>
    <row r="483" spans="1:22" ht="13.8">
      <c r="A483" s="14">
        <v>477</v>
      </c>
      <c r="B483" s="15" t="e">
        <f>VLOOKUP($A483,DSMYDTU!$A$2:$E$487,2,0)</f>
        <v>#N/A</v>
      </c>
      <c r="C483" s="51" t="e">
        <f>VLOOKUP($A483,DSMYDTU!$A$2:$G$487,3,0)</f>
        <v>#N/A</v>
      </c>
      <c r="D483" s="52" t="e">
        <f>VLOOKUP($A483,DSMYDTU!$A$2:$G$487,4,0)</f>
        <v>#N/A</v>
      </c>
      <c r="E483" s="15" t="e">
        <f>VLOOKUP($A483,DSMYDTU!$A$2:$G$487,5,0)</f>
        <v>#N/A</v>
      </c>
      <c r="F483" s="16" t="e">
        <f>VLOOKUP($A483,DSMYDTU!$A$2:$G$487,6,0)</f>
        <v>#N/A</v>
      </c>
      <c r="G483" s="17" t="e">
        <f>VLOOKUP(B483,'TK MYDTU'!$B$8:$Q$8047,13,0)</f>
        <v>#N/A</v>
      </c>
      <c r="H483" s="17" t="e">
        <f>VLOOKUP(B483,'TK MYDTU'!$B$8:$Q$8047,14,0)</f>
        <v>#N/A</v>
      </c>
      <c r="I483" s="17" t="e">
        <f>VLOOKUP(B483,'TK MYDTU'!$B$8:$Q$8047,15,0)</f>
        <v>#N/A</v>
      </c>
      <c r="J483" s="17" t="e">
        <f>VLOOKUP(B483,'TK MYDTU'!$B$8:$Q$8047,16,0)</f>
        <v>#N/A</v>
      </c>
      <c r="K483" s="17" t="e">
        <f t="shared" si="28"/>
        <v>#N/A</v>
      </c>
      <c r="L483" s="17"/>
      <c r="M483" s="18">
        <f t="shared" si="29"/>
        <v>0</v>
      </c>
      <c r="N483" s="19" t="str">
        <f t="shared" si="30"/>
        <v>Không</v>
      </c>
      <c r="O483" s="19" t="e">
        <f>VLOOKUP($A483,DSMYDTU!$A$2:$G$487,7,0)</f>
        <v>#N/A</v>
      </c>
      <c r="P483" s="20"/>
      <c r="Q483" s="53" t="e">
        <f t="shared" si="31"/>
        <v>#N/A</v>
      </c>
      <c r="R483" s="17" t="e">
        <f>VLOOKUP($B483,'TK MYDTU'!$B$8:$X$5049,18,0)</f>
        <v>#N/A</v>
      </c>
      <c r="T483" s="2"/>
      <c r="U483" s="19"/>
      <c r="V483" s="19"/>
    </row>
    <row r="484" spans="1:22" ht="13.8">
      <c r="A484" s="14">
        <v>478</v>
      </c>
      <c r="B484" s="15" t="e">
        <f>VLOOKUP($A484,DSMYDTU!$A$2:$E$487,2,0)</f>
        <v>#N/A</v>
      </c>
      <c r="C484" s="51" t="e">
        <f>VLOOKUP($A484,DSMYDTU!$A$2:$G$487,3,0)</f>
        <v>#N/A</v>
      </c>
      <c r="D484" s="52" t="e">
        <f>VLOOKUP($A484,DSMYDTU!$A$2:$G$487,4,0)</f>
        <v>#N/A</v>
      </c>
      <c r="E484" s="15" t="e">
        <f>VLOOKUP($A484,DSMYDTU!$A$2:$G$487,5,0)</f>
        <v>#N/A</v>
      </c>
      <c r="F484" s="16" t="e">
        <f>VLOOKUP($A484,DSMYDTU!$A$2:$G$487,6,0)</f>
        <v>#N/A</v>
      </c>
      <c r="G484" s="17" t="e">
        <f>VLOOKUP(B484,'TK MYDTU'!$B$8:$Q$8047,13,0)</f>
        <v>#N/A</v>
      </c>
      <c r="H484" s="17" t="e">
        <f>VLOOKUP(B484,'TK MYDTU'!$B$8:$Q$8047,14,0)</f>
        <v>#N/A</v>
      </c>
      <c r="I484" s="17" t="e">
        <f>VLOOKUP(B484,'TK MYDTU'!$B$8:$Q$8047,15,0)</f>
        <v>#N/A</v>
      </c>
      <c r="J484" s="17" t="e">
        <f>VLOOKUP(B484,'TK MYDTU'!$B$8:$Q$8047,16,0)</f>
        <v>#N/A</v>
      </c>
      <c r="K484" s="17" t="e">
        <f t="shared" si="28"/>
        <v>#N/A</v>
      </c>
      <c r="L484" s="17"/>
      <c r="M484" s="18">
        <f t="shared" si="29"/>
        <v>0</v>
      </c>
      <c r="N484" s="19" t="str">
        <f t="shared" si="30"/>
        <v>Không</v>
      </c>
      <c r="O484" s="19" t="e">
        <f>VLOOKUP($A484,DSMYDTU!$A$2:$G$487,7,0)</f>
        <v>#N/A</v>
      </c>
      <c r="P484" s="20"/>
      <c r="Q484" s="53" t="e">
        <f t="shared" si="31"/>
        <v>#N/A</v>
      </c>
      <c r="R484" s="17" t="e">
        <f>VLOOKUP($B484,'TK MYDTU'!$B$8:$X$5049,18,0)</f>
        <v>#N/A</v>
      </c>
      <c r="T484" s="2"/>
      <c r="U484" s="19"/>
      <c r="V484" s="19"/>
    </row>
    <row r="485" spans="1:22" ht="13.8">
      <c r="A485" s="14">
        <v>479</v>
      </c>
      <c r="B485" s="15" t="e">
        <f>VLOOKUP($A485,DSMYDTU!$A$2:$E$487,2,0)</f>
        <v>#N/A</v>
      </c>
      <c r="C485" s="51" t="e">
        <f>VLOOKUP($A485,DSMYDTU!$A$2:$G$487,3,0)</f>
        <v>#N/A</v>
      </c>
      <c r="D485" s="52" t="e">
        <f>VLOOKUP($A485,DSMYDTU!$A$2:$G$487,4,0)</f>
        <v>#N/A</v>
      </c>
      <c r="E485" s="15" t="e">
        <f>VLOOKUP($A485,DSMYDTU!$A$2:$G$487,5,0)</f>
        <v>#N/A</v>
      </c>
      <c r="F485" s="16" t="e">
        <f>VLOOKUP($A485,DSMYDTU!$A$2:$G$487,6,0)</f>
        <v>#N/A</v>
      </c>
      <c r="G485" s="17" t="e">
        <f>VLOOKUP(B485,'TK MYDTU'!$B$8:$Q$8047,13,0)</f>
        <v>#N/A</v>
      </c>
      <c r="H485" s="17" t="e">
        <f>VLOOKUP(B485,'TK MYDTU'!$B$8:$Q$8047,14,0)</f>
        <v>#N/A</v>
      </c>
      <c r="I485" s="17" t="e">
        <f>VLOOKUP(B485,'TK MYDTU'!$B$8:$Q$8047,15,0)</f>
        <v>#N/A</v>
      </c>
      <c r="J485" s="17" t="e">
        <f>VLOOKUP(B485,'TK MYDTU'!$B$8:$Q$8047,16,0)</f>
        <v>#N/A</v>
      </c>
      <c r="K485" s="17" t="e">
        <f t="shared" si="28"/>
        <v>#N/A</v>
      </c>
      <c r="L485" s="17"/>
      <c r="M485" s="18">
        <f t="shared" si="29"/>
        <v>0</v>
      </c>
      <c r="N485" s="19" t="str">
        <f t="shared" si="30"/>
        <v>Không</v>
      </c>
      <c r="O485" s="19" t="e">
        <f>VLOOKUP($A485,DSMYDTU!$A$2:$G$487,7,0)</f>
        <v>#N/A</v>
      </c>
      <c r="P485" s="20"/>
      <c r="Q485" s="53" t="e">
        <f t="shared" si="31"/>
        <v>#N/A</v>
      </c>
      <c r="R485" s="17" t="e">
        <f>VLOOKUP($B485,'TK MYDTU'!$B$8:$X$5049,18,0)</f>
        <v>#N/A</v>
      </c>
      <c r="T485" s="2"/>
      <c r="U485" s="19"/>
      <c r="V485" s="19"/>
    </row>
    <row r="486" spans="1:22" ht="13.8">
      <c r="A486" s="14">
        <v>480</v>
      </c>
      <c r="B486" s="15" t="e">
        <f>VLOOKUP($A486,DSMYDTU!$A$2:$E$487,2,0)</f>
        <v>#N/A</v>
      </c>
      <c r="C486" s="51" t="e">
        <f>VLOOKUP($A486,DSMYDTU!$A$2:$G$487,3,0)</f>
        <v>#N/A</v>
      </c>
      <c r="D486" s="52" t="e">
        <f>VLOOKUP($A486,DSMYDTU!$A$2:$G$487,4,0)</f>
        <v>#N/A</v>
      </c>
      <c r="E486" s="15" t="e">
        <f>VLOOKUP($A486,DSMYDTU!$A$2:$G$487,5,0)</f>
        <v>#N/A</v>
      </c>
      <c r="F486" s="16" t="e">
        <f>VLOOKUP($A486,DSMYDTU!$A$2:$G$487,6,0)</f>
        <v>#N/A</v>
      </c>
      <c r="G486" s="17" t="e">
        <f>VLOOKUP(B486,'TK MYDTU'!$B$8:$Q$8047,13,0)</f>
        <v>#N/A</v>
      </c>
      <c r="H486" s="17" t="e">
        <f>VLOOKUP(B486,'TK MYDTU'!$B$8:$Q$8047,14,0)</f>
        <v>#N/A</v>
      </c>
      <c r="I486" s="17" t="e">
        <f>VLOOKUP(B486,'TK MYDTU'!$B$8:$Q$8047,15,0)</f>
        <v>#N/A</v>
      </c>
      <c r="J486" s="17" t="e">
        <f>VLOOKUP(B486,'TK MYDTU'!$B$8:$Q$8047,16,0)</f>
        <v>#N/A</v>
      </c>
      <c r="K486" s="17" t="e">
        <f t="shared" si="28"/>
        <v>#N/A</v>
      </c>
      <c r="L486" s="17"/>
      <c r="M486" s="18">
        <f t="shared" si="29"/>
        <v>0</v>
      </c>
      <c r="N486" s="19" t="str">
        <f t="shared" si="30"/>
        <v>Không</v>
      </c>
      <c r="O486" s="19" t="e">
        <f>VLOOKUP($A486,DSMYDTU!$A$2:$G$487,7,0)</f>
        <v>#N/A</v>
      </c>
      <c r="P486" s="20"/>
      <c r="Q486" s="53" t="e">
        <f t="shared" si="31"/>
        <v>#N/A</v>
      </c>
      <c r="R486" s="17" t="e">
        <f>VLOOKUP($B486,'TK MYDTU'!$B$8:$X$5049,18,0)</f>
        <v>#N/A</v>
      </c>
      <c r="T486" s="2"/>
      <c r="U486" s="19"/>
      <c r="V486" s="19"/>
    </row>
    <row r="487" spans="1:22" ht="13.8">
      <c r="A487" s="14">
        <v>481</v>
      </c>
      <c r="B487" s="15" t="e">
        <f>VLOOKUP($A487,DSMYDTU!$A$2:$E$487,2,0)</f>
        <v>#N/A</v>
      </c>
      <c r="C487" s="51" t="e">
        <f>VLOOKUP($A487,DSMYDTU!$A$2:$G$487,3,0)</f>
        <v>#N/A</v>
      </c>
      <c r="D487" s="52" t="e">
        <f>VLOOKUP($A487,DSMYDTU!$A$2:$G$487,4,0)</f>
        <v>#N/A</v>
      </c>
      <c r="E487" s="15" t="e">
        <f>VLOOKUP($A487,DSMYDTU!$A$2:$G$487,5,0)</f>
        <v>#N/A</v>
      </c>
      <c r="F487" s="16" t="e">
        <f>VLOOKUP($A487,DSMYDTU!$A$2:$G$487,6,0)</f>
        <v>#N/A</v>
      </c>
      <c r="G487" s="17" t="e">
        <f>VLOOKUP(B487,'TK MYDTU'!$B$8:$Q$8047,13,0)</f>
        <v>#N/A</v>
      </c>
      <c r="H487" s="17" t="e">
        <f>VLOOKUP(B487,'TK MYDTU'!$B$8:$Q$8047,14,0)</f>
        <v>#N/A</v>
      </c>
      <c r="I487" s="17" t="e">
        <f>VLOOKUP(B487,'TK MYDTU'!$B$8:$Q$8047,15,0)</f>
        <v>#N/A</v>
      </c>
      <c r="J487" s="17" t="e">
        <f>VLOOKUP(B487,'TK MYDTU'!$B$8:$Q$8047,16,0)</f>
        <v>#N/A</v>
      </c>
      <c r="K487" s="17" t="e">
        <f t="shared" si="28"/>
        <v>#N/A</v>
      </c>
      <c r="L487" s="17"/>
      <c r="M487" s="18">
        <f t="shared" si="29"/>
        <v>0</v>
      </c>
      <c r="N487" s="19" t="str">
        <f t="shared" si="30"/>
        <v>Không</v>
      </c>
      <c r="O487" s="19" t="e">
        <f>VLOOKUP($A487,DSMYDTU!$A$2:$G$487,7,0)</f>
        <v>#N/A</v>
      </c>
      <c r="P487" s="20"/>
      <c r="Q487" s="53" t="e">
        <f t="shared" si="31"/>
        <v>#N/A</v>
      </c>
      <c r="R487" s="17" t="e">
        <f>VLOOKUP($B487,'TK MYDTU'!$B$8:$X$5049,18,0)</f>
        <v>#N/A</v>
      </c>
      <c r="T487" s="2"/>
      <c r="U487" s="19"/>
      <c r="V487" s="19"/>
    </row>
    <row r="488" spans="1:22" ht="13.8">
      <c r="A488" s="14">
        <v>482</v>
      </c>
      <c r="B488" s="15" t="e">
        <f>VLOOKUP($A488,DSMYDTU!$A$2:$E$487,2,0)</f>
        <v>#N/A</v>
      </c>
      <c r="C488" s="51" t="e">
        <f>VLOOKUP($A488,DSMYDTU!$A$2:$G$487,3,0)</f>
        <v>#N/A</v>
      </c>
      <c r="D488" s="52" t="e">
        <f>VLOOKUP($A488,DSMYDTU!$A$2:$G$487,4,0)</f>
        <v>#N/A</v>
      </c>
      <c r="E488" s="15" t="e">
        <f>VLOOKUP($A488,DSMYDTU!$A$2:$G$487,5,0)</f>
        <v>#N/A</v>
      </c>
      <c r="F488" s="16" t="e">
        <f>VLOOKUP($A488,DSMYDTU!$A$2:$G$487,6,0)</f>
        <v>#N/A</v>
      </c>
      <c r="G488" s="17" t="e">
        <f>VLOOKUP(B488,'TK MYDTU'!$B$8:$Q$8047,13,0)</f>
        <v>#N/A</v>
      </c>
      <c r="H488" s="17" t="e">
        <f>VLOOKUP(B488,'TK MYDTU'!$B$8:$Q$8047,14,0)</f>
        <v>#N/A</v>
      </c>
      <c r="I488" s="17" t="e">
        <f>VLOOKUP(B488,'TK MYDTU'!$B$8:$Q$8047,15,0)</f>
        <v>#N/A</v>
      </c>
      <c r="J488" s="17" t="e">
        <f>VLOOKUP(B488,'TK MYDTU'!$B$8:$Q$8047,16,0)</f>
        <v>#N/A</v>
      </c>
      <c r="K488" s="17" t="e">
        <f t="shared" si="28"/>
        <v>#N/A</v>
      </c>
      <c r="L488" s="17"/>
      <c r="M488" s="18">
        <f t="shared" si="29"/>
        <v>0</v>
      </c>
      <c r="N488" s="19" t="str">
        <f t="shared" si="30"/>
        <v>Không</v>
      </c>
      <c r="O488" s="19" t="e">
        <f>VLOOKUP($A488,DSMYDTU!$A$2:$G$487,7,0)</f>
        <v>#N/A</v>
      </c>
      <c r="P488" s="20"/>
      <c r="Q488" s="53" t="e">
        <f t="shared" si="31"/>
        <v>#N/A</v>
      </c>
      <c r="R488" s="17" t="e">
        <f>VLOOKUP($B488,'TK MYDTU'!$B$8:$X$5049,18,0)</f>
        <v>#N/A</v>
      </c>
      <c r="T488" s="2"/>
      <c r="U488" s="19"/>
      <c r="V488" s="19"/>
    </row>
    <row r="489" spans="1:22" ht="13.8">
      <c r="A489" s="14">
        <v>483</v>
      </c>
      <c r="B489" s="15" t="e">
        <f>VLOOKUP($A489,DSMYDTU!$A$2:$E$487,2,0)</f>
        <v>#N/A</v>
      </c>
      <c r="C489" s="51" t="e">
        <f>VLOOKUP($A489,DSMYDTU!$A$2:$G$487,3,0)</f>
        <v>#N/A</v>
      </c>
      <c r="D489" s="52" t="e">
        <f>VLOOKUP($A489,DSMYDTU!$A$2:$G$487,4,0)</f>
        <v>#N/A</v>
      </c>
      <c r="E489" s="15" t="e">
        <f>VLOOKUP($A489,DSMYDTU!$A$2:$G$487,5,0)</f>
        <v>#N/A</v>
      </c>
      <c r="F489" s="16" t="e">
        <f>VLOOKUP($A489,DSMYDTU!$A$2:$G$487,6,0)</f>
        <v>#N/A</v>
      </c>
      <c r="G489" s="17" t="e">
        <f>VLOOKUP(B489,'TK MYDTU'!$B$8:$Q$8047,13,0)</f>
        <v>#N/A</v>
      </c>
      <c r="H489" s="17" t="e">
        <f>VLOOKUP(B489,'TK MYDTU'!$B$8:$Q$8047,14,0)</f>
        <v>#N/A</v>
      </c>
      <c r="I489" s="17" t="e">
        <f>VLOOKUP(B489,'TK MYDTU'!$B$8:$Q$8047,15,0)</f>
        <v>#N/A</v>
      </c>
      <c r="J489" s="17" t="e">
        <f>VLOOKUP(B489,'TK MYDTU'!$B$8:$Q$8047,16,0)</f>
        <v>#N/A</v>
      </c>
      <c r="K489" s="17" t="e">
        <f t="shared" si="28"/>
        <v>#N/A</v>
      </c>
      <c r="L489" s="17"/>
      <c r="M489" s="18">
        <f t="shared" si="29"/>
        <v>0</v>
      </c>
      <c r="N489" s="19" t="str">
        <f t="shared" si="30"/>
        <v>Không</v>
      </c>
      <c r="O489" s="19" t="e">
        <f>VLOOKUP($A489,DSMYDTU!$A$2:$G$487,7,0)</f>
        <v>#N/A</v>
      </c>
      <c r="P489" s="20"/>
      <c r="Q489" s="53" t="e">
        <f t="shared" si="31"/>
        <v>#N/A</v>
      </c>
      <c r="R489" s="17" t="e">
        <f>VLOOKUP($B489,'TK MYDTU'!$B$8:$X$5049,18,0)</f>
        <v>#N/A</v>
      </c>
      <c r="T489" s="2"/>
      <c r="U489" s="19"/>
      <c r="V489" s="19"/>
    </row>
    <row r="490" spans="1:22" ht="13.8">
      <c r="A490" s="14">
        <v>484</v>
      </c>
      <c r="B490" s="15" t="e">
        <f>VLOOKUP($A490,DSMYDTU!$A$2:$E$487,2,0)</f>
        <v>#N/A</v>
      </c>
      <c r="C490" s="51" t="e">
        <f>VLOOKUP($A490,DSMYDTU!$A$2:$G$487,3,0)</f>
        <v>#N/A</v>
      </c>
      <c r="D490" s="52" t="e">
        <f>VLOOKUP($A490,DSMYDTU!$A$2:$G$487,4,0)</f>
        <v>#N/A</v>
      </c>
      <c r="E490" s="15" t="e">
        <f>VLOOKUP($A490,DSMYDTU!$A$2:$G$487,5,0)</f>
        <v>#N/A</v>
      </c>
      <c r="F490" s="16" t="e">
        <f>VLOOKUP($A490,DSMYDTU!$A$2:$G$487,6,0)</f>
        <v>#N/A</v>
      </c>
      <c r="G490" s="17" t="e">
        <f>VLOOKUP(B490,'TK MYDTU'!$B$8:$Q$8047,13,0)</f>
        <v>#N/A</v>
      </c>
      <c r="H490" s="17" t="e">
        <f>VLOOKUP(B490,'TK MYDTU'!$B$8:$Q$8047,14,0)</f>
        <v>#N/A</v>
      </c>
      <c r="I490" s="17" t="e">
        <f>VLOOKUP(B490,'TK MYDTU'!$B$8:$Q$8047,15,0)</f>
        <v>#N/A</v>
      </c>
      <c r="J490" s="17" t="e">
        <f>VLOOKUP(B490,'TK MYDTU'!$B$8:$Q$8047,16,0)</f>
        <v>#N/A</v>
      </c>
      <c r="K490" s="17" t="e">
        <f t="shared" si="28"/>
        <v>#N/A</v>
      </c>
      <c r="L490" s="17"/>
      <c r="M490" s="18">
        <f t="shared" si="29"/>
        <v>0</v>
      </c>
      <c r="N490" s="19" t="str">
        <f t="shared" si="30"/>
        <v>Không</v>
      </c>
      <c r="O490" s="19" t="e">
        <f>VLOOKUP($A490,DSMYDTU!$A$2:$G$487,7,0)</f>
        <v>#N/A</v>
      </c>
      <c r="P490" s="20"/>
      <c r="Q490" s="53" t="e">
        <f t="shared" si="31"/>
        <v>#N/A</v>
      </c>
      <c r="R490" s="17" t="e">
        <f>VLOOKUP($B490,'TK MYDTU'!$B$8:$X$5049,18,0)</f>
        <v>#N/A</v>
      </c>
      <c r="T490" s="2"/>
      <c r="U490" s="19"/>
      <c r="V490" s="19"/>
    </row>
    <row r="491" spans="1:22" ht="13.8">
      <c r="A491" s="14">
        <v>485</v>
      </c>
      <c r="B491" s="15" t="e">
        <f>VLOOKUP($A491,DSMYDTU!$A$2:$E$487,2,0)</f>
        <v>#N/A</v>
      </c>
      <c r="C491" s="51" t="e">
        <f>VLOOKUP($A491,DSMYDTU!$A$2:$G$487,3,0)</f>
        <v>#N/A</v>
      </c>
      <c r="D491" s="52" t="e">
        <f>VLOOKUP($A491,DSMYDTU!$A$2:$G$487,4,0)</f>
        <v>#N/A</v>
      </c>
      <c r="E491" s="15" t="e">
        <f>VLOOKUP($A491,DSMYDTU!$A$2:$G$487,5,0)</f>
        <v>#N/A</v>
      </c>
      <c r="F491" s="16" t="e">
        <f>VLOOKUP($A491,DSMYDTU!$A$2:$G$487,6,0)</f>
        <v>#N/A</v>
      </c>
      <c r="G491" s="17" t="e">
        <f>VLOOKUP(B491,'TK MYDTU'!$B$8:$Q$8047,13,0)</f>
        <v>#N/A</v>
      </c>
      <c r="H491" s="17" t="e">
        <f>VLOOKUP(B491,'TK MYDTU'!$B$8:$Q$8047,14,0)</f>
        <v>#N/A</v>
      </c>
      <c r="I491" s="17" t="e">
        <f>VLOOKUP(B491,'TK MYDTU'!$B$8:$Q$8047,15,0)</f>
        <v>#N/A</v>
      </c>
      <c r="J491" s="17" t="e">
        <f>VLOOKUP(B491,'TK MYDTU'!$B$8:$Q$8047,16,0)</f>
        <v>#N/A</v>
      </c>
      <c r="K491" s="17" t="e">
        <f t="shared" si="28"/>
        <v>#N/A</v>
      </c>
      <c r="L491" s="17"/>
      <c r="M491" s="18">
        <f t="shared" si="29"/>
        <v>0</v>
      </c>
      <c r="N491" s="19" t="str">
        <f t="shared" si="30"/>
        <v>Không</v>
      </c>
      <c r="O491" s="19" t="e">
        <f>VLOOKUP($A491,DSMYDTU!$A$2:$G$487,7,0)</f>
        <v>#N/A</v>
      </c>
      <c r="P491" s="20"/>
      <c r="Q491" s="53" t="e">
        <f t="shared" si="31"/>
        <v>#N/A</v>
      </c>
      <c r="R491" s="17" t="e">
        <f>VLOOKUP($B491,'TK MYDTU'!$B$8:$X$5049,18,0)</f>
        <v>#N/A</v>
      </c>
      <c r="T491" s="2"/>
      <c r="U491" s="19"/>
      <c r="V491" s="19"/>
    </row>
    <row r="492" spans="1:22" ht="13.8">
      <c r="A492" s="14">
        <v>486</v>
      </c>
      <c r="B492" s="15" t="e">
        <f>VLOOKUP($A492,DSMYDTU!$A$2:$E$487,2,0)</f>
        <v>#N/A</v>
      </c>
      <c r="C492" s="51" t="e">
        <f>VLOOKUP($A492,DSMYDTU!$A$2:$G$487,3,0)</f>
        <v>#N/A</v>
      </c>
      <c r="D492" s="52" t="e">
        <f>VLOOKUP($A492,DSMYDTU!$A$2:$G$487,4,0)</f>
        <v>#N/A</v>
      </c>
      <c r="E492" s="15" t="e">
        <f>VLOOKUP($A492,DSMYDTU!$A$2:$G$487,5,0)</f>
        <v>#N/A</v>
      </c>
      <c r="F492" s="16" t="e">
        <f>VLOOKUP($A492,DSMYDTU!$A$2:$G$487,6,0)</f>
        <v>#N/A</v>
      </c>
      <c r="G492" s="17" t="e">
        <f>VLOOKUP(B492,'TK MYDTU'!$B$8:$Q$8047,13,0)</f>
        <v>#N/A</v>
      </c>
      <c r="H492" s="17" t="e">
        <f>VLOOKUP(B492,'TK MYDTU'!$B$8:$Q$8047,14,0)</f>
        <v>#N/A</v>
      </c>
      <c r="I492" s="17" t="e">
        <f>VLOOKUP(B492,'TK MYDTU'!$B$8:$Q$8047,15,0)</f>
        <v>#N/A</v>
      </c>
      <c r="J492" s="17" t="e">
        <f>VLOOKUP(B492,'TK MYDTU'!$B$8:$Q$8047,16,0)</f>
        <v>#N/A</v>
      </c>
      <c r="K492" s="17" t="e">
        <f t="shared" si="28"/>
        <v>#N/A</v>
      </c>
      <c r="L492" s="17"/>
      <c r="M492" s="18">
        <f t="shared" si="29"/>
        <v>0</v>
      </c>
      <c r="N492" s="19" t="str">
        <f t="shared" si="30"/>
        <v>Không</v>
      </c>
      <c r="O492" s="19" t="e">
        <f>VLOOKUP($A492,DSMYDTU!$A$2:$G$487,7,0)</f>
        <v>#N/A</v>
      </c>
      <c r="P492" s="20"/>
      <c r="Q492" s="53" t="e">
        <f t="shared" si="31"/>
        <v>#N/A</v>
      </c>
      <c r="R492" s="17" t="e">
        <f>VLOOKUP($B492,'TK MYDTU'!$B$8:$X$5049,18,0)</f>
        <v>#N/A</v>
      </c>
      <c r="T492" s="2"/>
      <c r="U492" s="19"/>
      <c r="V492" s="19"/>
    </row>
    <row r="493" spans="1:22" ht="13.8">
      <c r="A493" s="14">
        <v>487</v>
      </c>
      <c r="B493" s="15" t="e">
        <f>VLOOKUP($A493,DSMYDTU!$A$2:$E$487,2,0)</f>
        <v>#N/A</v>
      </c>
      <c r="C493" s="51" t="e">
        <f>VLOOKUP($A493,DSMYDTU!$A$2:$G$487,3,0)</f>
        <v>#N/A</v>
      </c>
      <c r="D493" s="52" t="e">
        <f>VLOOKUP($A493,DSMYDTU!$A$2:$G$487,4,0)</f>
        <v>#N/A</v>
      </c>
      <c r="E493" s="15" t="e">
        <f>VLOOKUP($A493,DSMYDTU!$A$2:$G$487,5,0)</f>
        <v>#N/A</v>
      </c>
      <c r="F493" s="16" t="e">
        <f>VLOOKUP($A493,DSMYDTU!$A$2:$G$487,6,0)</f>
        <v>#N/A</v>
      </c>
      <c r="G493" s="17" t="e">
        <f>VLOOKUP(B493,'TK MYDTU'!$B$8:$Q$8047,13,0)</f>
        <v>#N/A</v>
      </c>
      <c r="H493" s="17" t="e">
        <f>VLOOKUP(B493,'TK MYDTU'!$B$8:$Q$8047,14,0)</f>
        <v>#N/A</v>
      </c>
      <c r="I493" s="17" t="e">
        <f>VLOOKUP(B493,'TK MYDTU'!$B$8:$Q$8047,15,0)</f>
        <v>#N/A</v>
      </c>
      <c r="J493" s="17" t="e">
        <f>VLOOKUP(B493,'TK MYDTU'!$B$8:$Q$8047,16,0)</f>
        <v>#N/A</v>
      </c>
      <c r="K493" s="17" t="e">
        <f t="shared" si="28"/>
        <v>#N/A</v>
      </c>
      <c r="L493" s="17"/>
      <c r="M493" s="18">
        <f t="shared" si="29"/>
        <v>0</v>
      </c>
      <c r="N493" s="19" t="str">
        <f t="shared" si="30"/>
        <v>Không</v>
      </c>
      <c r="O493" s="19" t="e">
        <f>VLOOKUP($A493,DSMYDTU!$A$2:$G$487,7,0)</f>
        <v>#N/A</v>
      </c>
      <c r="P493" s="20"/>
      <c r="Q493" s="53" t="e">
        <f t="shared" si="31"/>
        <v>#N/A</v>
      </c>
      <c r="R493" s="17" t="e">
        <f>VLOOKUP($B493,'TK MYDTU'!$B$8:$X$5049,18,0)</f>
        <v>#N/A</v>
      </c>
      <c r="T493" s="2"/>
      <c r="U493" s="19"/>
      <c r="V493" s="19"/>
    </row>
    <row r="494" spans="1:22" ht="13.8">
      <c r="A494" s="14">
        <v>488</v>
      </c>
      <c r="B494" s="15" t="e">
        <f>VLOOKUP($A494,DSMYDTU!$A$2:$E$487,2,0)</f>
        <v>#N/A</v>
      </c>
      <c r="C494" s="51" t="e">
        <f>VLOOKUP($A494,DSMYDTU!$A$2:$G$487,3,0)</f>
        <v>#N/A</v>
      </c>
      <c r="D494" s="52" t="e">
        <f>VLOOKUP($A494,DSMYDTU!$A$2:$G$487,4,0)</f>
        <v>#N/A</v>
      </c>
      <c r="E494" s="15" t="e">
        <f>VLOOKUP($A494,DSMYDTU!$A$2:$G$487,5,0)</f>
        <v>#N/A</v>
      </c>
      <c r="F494" s="16" t="e">
        <f>VLOOKUP($A494,DSMYDTU!$A$2:$G$487,6,0)</f>
        <v>#N/A</v>
      </c>
      <c r="G494" s="17" t="e">
        <f>VLOOKUP(B494,'TK MYDTU'!$B$8:$Q$8047,13,0)</f>
        <v>#N/A</v>
      </c>
      <c r="H494" s="17" t="e">
        <f>VLOOKUP(B494,'TK MYDTU'!$B$8:$Q$8047,14,0)</f>
        <v>#N/A</v>
      </c>
      <c r="I494" s="17" t="e">
        <f>VLOOKUP(B494,'TK MYDTU'!$B$8:$Q$8047,15,0)</f>
        <v>#N/A</v>
      </c>
      <c r="J494" s="17" t="e">
        <f>VLOOKUP(B494,'TK MYDTU'!$B$8:$Q$8047,16,0)</f>
        <v>#N/A</v>
      </c>
      <c r="K494" s="17" t="e">
        <f t="shared" si="28"/>
        <v>#N/A</v>
      </c>
      <c r="L494" s="17"/>
      <c r="M494" s="18">
        <f t="shared" si="29"/>
        <v>0</v>
      </c>
      <c r="N494" s="19" t="str">
        <f t="shared" si="30"/>
        <v>Không</v>
      </c>
      <c r="O494" s="19" t="e">
        <f>VLOOKUP($A494,DSMYDTU!$A$2:$G$487,7,0)</f>
        <v>#N/A</v>
      </c>
      <c r="P494" s="20"/>
      <c r="Q494" s="53" t="e">
        <f t="shared" si="31"/>
        <v>#N/A</v>
      </c>
      <c r="R494" s="17" t="e">
        <f>VLOOKUP($B494,'TK MYDTU'!$B$8:$X$5049,18,0)</f>
        <v>#N/A</v>
      </c>
      <c r="T494" s="2"/>
      <c r="U494" s="19"/>
      <c r="V494" s="19"/>
    </row>
    <row r="495" spans="1:22" ht="13.8">
      <c r="A495" s="14">
        <v>489</v>
      </c>
      <c r="B495" s="15" t="e">
        <f>VLOOKUP($A495,DSMYDTU!$A$2:$E$487,2,0)</f>
        <v>#N/A</v>
      </c>
      <c r="C495" s="51" t="e">
        <f>VLOOKUP($A495,DSMYDTU!$A$2:$G$487,3,0)</f>
        <v>#N/A</v>
      </c>
      <c r="D495" s="52" t="e">
        <f>VLOOKUP($A495,DSMYDTU!$A$2:$G$487,4,0)</f>
        <v>#N/A</v>
      </c>
      <c r="E495" s="15" t="e">
        <f>VLOOKUP($A495,DSMYDTU!$A$2:$G$487,5,0)</f>
        <v>#N/A</v>
      </c>
      <c r="F495" s="16" t="e">
        <f>VLOOKUP($A495,DSMYDTU!$A$2:$G$487,6,0)</f>
        <v>#N/A</v>
      </c>
      <c r="G495" s="17" t="e">
        <f>VLOOKUP(B495,'TK MYDTU'!$B$8:$Q$8047,13,0)</f>
        <v>#N/A</v>
      </c>
      <c r="H495" s="17" t="e">
        <f>VLOOKUP(B495,'TK MYDTU'!$B$8:$Q$8047,14,0)</f>
        <v>#N/A</v>
      </c>
      <c r="I495" s="17" t="e">
        <f>VLOOKUP(B495,'TK MYDTU'!$B$8:$Q$8047,15,0)</f>
        <v>#N/A</v>
      </c>
      <c r="J495" s="17" t="e">
        <f>VLOOKUP(B495,'TK MYDTU'!$B$8:$Q$8047,16,0)</f>
        <v>#N/A</v>
      </c>
      <c r="K495" s="17" t="e">
        <f t="shared" si="28"/>
        <v>#N/A</v>
      </c>
      <c r="L495" s="17"/>
      <c r="M495" s="18">
        <f t="shared" si="29"/>
        <v>0</v>
      </c>
      <c r="N495" s="19" t="str">
        <f t="shared" si="30"/>
        <v>Không</v>
      </c>
      <c r="O495" s="19" t="e">
        <f>VLOOKUP($A495,DSMYDTU!$A$2:$G$487,7,0)</f>
        <v>#N/A</v>
      </c>
      <c r="P495" s="20"/>
      <c r="Q495" s="53" t="e">
        <f t="shared" si="31"/>
        <v>#N/A</v>
      </c>
      <c r="R495" s="17" t="e">
        <f>VLOOKUP($B495,'TK MYDTU'!$B$8:$X$5049,18,0)</f>
        <v>#N/A</v>
      </c>
      <c r="T495" s="2"/>
      <c r="U495" s="19"/>
      <c r="V495" s="19"/>
    </row>
    <row r="496" spans="1:22" ht="13.8">
      <c r="A496" s="14">
        <v>490</v>
      </c>
      <c r="B496" s="15" t="e">
        <f>VLOOKUP($A496,DSMYDTU!$A$2:$E$487,2,0)</f>
        <v>#N/A</v>
      </c>
      <c r="C496" s="51" t="e">
        <f>VLOOKUP($A496,DSMYDTU!$A$2:$G$487,3,0)</f>
        <v>#N/A</v>
      </c>
      <c r="D496" s="52" t="e">
        <f>VLOOKUP($A496,DSMYDTU!$A$2:$G$487,4,0)</f>
        <v>#N/A</v>
      </c>
      <c r="E496" s="15" t="e">
        <f>VLOOKUP($A496,DSMYDTU!$A$2:$G$487,5,0)</f>
        <v>#N/A</v>
      </c>
      <c r="F496" s="16" t="e">
        <f>VLOOKUP($A496,DSMYDTU!$A$2:$G$487,6,0)</f>
        <v>#N/A</v>
      </c>
      <c r="G496" s="17" t="e">
        <f>VLOOKUP(B496,'TK MYDTU'!$B$8:$Q$8047,13,0)</f>
        <v>#N/A</v>
      </c>
      <c r="H496" s="17" t="e">
        <f>VLOOKUP(B496,'TK MYDTU'!$B$8:$Q$8047,14,0)</f>
        <v>#N/A</v>
      </c>
      <c r="I496" s="17" t="e">
        <f>VLOOKUP(B496,'TK MYDTU'!$B$8:$Q$8047,15,0)</f>
        <v>#N/A</v>
      </c>
      <c r="J496" s="17" t="e">
        <f>VLOOKUP(B496,'TK MYDTU'!$B$8:$Q$8047,16,0)</f>
        <v>#N/A</v>
      </c>
      <c r="K496" s="17" t="e">
        <f t="shared" si="28"/>
        <v>#N/A</v>
      </c>
      <c r="L496" s="17"/>
      <c r="M496" s="18">
        <f t="shared" si="29"/>
        <v>0</v>
      </c>
      <c r="N496" s="19" t="str">
        <f t="shared" si="30"/>
        <v>Không</v>
      </c>
      <c r="O496" s="19" t="e">
        <f>VLOOKUP($A496,DSMYDTU!$A$2:$G$487,7,0)</f>
        <v>#N/A</v>
      </c>
      <c r="P496" s="20"/>
      <c r="Q496" s="53" t="e">
        <f t="shared" si="31"/>
        <v>#N/A</v>
      </c>
      <c r="R496" s="17" t="e">
        <f>VLOOKUP($B496,'TK MYDTU'!$B$8:$X$5049,18,0)</f>
        <v>#N/A</v>
      </c>
      <c r="T496" s="2"/>
      <c r="U496" s="19"/>
      <c r="V496" s="19"/>
    </row>
    <row r="497" spans="1:22" ht="13.8">
      <c r="A497" s="14">
        <v>491</v>
      </c>
      <c r="B497" s="15" t="e">
        <f>VLOOKUP($A497,DSMYDTU!$A$2:$E$487,2,0)</f>
        <v>#N/A</v>
      </c>
      <c r="C497" s="51" t="e">
        <f>VLOOKUP($A497,DSMYDTU!$A$2:$G$487,3,0)</f>
        <v>#N/A</v>
      </c>
      <c r="D497" s="52" t="e">
        <f>VLOOKUP($A497,DSMYDTU!$A$2:$G$487,4,0)</f>
        <v>#N/A</v>
      </c>
      <c r="E497" s="15" t="e">
        <f>VLOOKUP($A497,DSMYDTU!$A$2:$G$487,5,0)</f>
        <v>#N/A</v>
      </c>
      <c r="F497" s="16" t="e">
        <f>VLOOKUP($A497,DSMYDTU!$A$2:$G$487,6,0)</f>
        <v>#N/A</v>
      </c>
      <c r="G497" s="17" t="e">
        <f>VLOOKUP(B497,'TK MYDTU'!$B$8:$Q$8047,13,0)</f>
        <v>#N/A</v>
      </c>
      <c r="H497" s="17" t="e">
        <f>VLOOKUP(B497,'TK MYDTU'!$B$8:$Q$8047,14,0)</f>
        <v>#N/A</v>
      </c>
      <c r="I497" s="17" t="e">
        <f>VLOOKUP(B497,'TK MYDTU'!$B$8:$Q$8047,15,0)</f>
        <v>#N/A</v>
      </c>
      <c r="J497" s="17" t="e">
        <f>VLOOKUP(B497,'TK MYDTU'!$B$8:$Q$8047,16,0)</f>
        <v>#N/A</v>
      </c>
      <c r="K497" s="17" t="e">
        <f t="shared" si="28"/>
        <v>#N/A</v>
      </c>
      <c r="L497" s="17"/>
      <c r="M497" s="18">
        <f t="shared" si="29"/>
        <v>0</v>
      </c>
      <c r="N497" s="19" t="str">
        <f t="shared" si="30"/>
        <v>Không</v>
      </c>
      <c r="O497" s="19" t="e">
        <f>VLOOKUP($A497,DSMYDTU!$A$2:$G$487,7,0)</f>
        <v>#N/A</v>
      </c>
      <c r="P497" s="20"/>
      <c r="Q497" s="53" t="e">
        <f t="shared" si="31"/>
        <v>#N/A</v>
      </c>
      <c r="R497" s="17" t="e">
        <f>VLOOKUP($B497,'TK MYDTU'!$B$8:$X$5049,18,0)</f>
        <v>#N/A</v>
      </c>
      <c r="T497" s="2"/>
      <c r="U497" s="19"/>
      <c r="V497" s="19"/>
    </row>
    <row r="498" spans="1:22" ht="13.8">
      <c r="A498" s="14">
        <v>492</v>
      </c>
      <c r="B498" s="15" t="e">
        <f>VLOOKUP($A498,DSMYDTU!$A$2:$E$487,2,0)</f>
        <v>#N/A</v>
      </c>
      <c r="C498" s="51" t="e">
        <f>VLOOKUP($A498,DSMYDTU!$A$2:$G$487,3,0)</f>
        <v>#N/A</v>
      </c>
      <c r="D498" s="52" t="e">
        <f>VLOOKUP($A498,DSMYDTU!$A$2:$G$487,4,0)</f>
        <v>#N/A</v>
      </c>
      <c r="E498" s="15" t="e">
        <f>VLOOKUP($A498,DSMYDTU!$A$2:$G$487,5,0)</f>
        <v>#N/A</v>
      </c>
      <c r="F498" s="16" t="e">
        <f>VLOOKUP($A498,DSMYDTU!$A$2:$G$487,6,0)</f>
        <v>#N/A</v>
      </c>
      <c r="G498" s="17" t="e">
        <f>VLOOKUP(B498,'TK MYDTU'!$B$8:$Q$8047,13,0)</f>
        <v>#N/A</v>
      </c>
      <c r="H498" s="17" t="e">
        <f>VLOOKUP(B498,'TK MYDTU'!$B$8:$Q$8047,14,0)</f>
        <v>#N/A</v>
      </c>
      <c r="I498" s="17" t="e">
        <f>VLOOKUP(B498,'TK MYDTU'!$B$8:$Q$8047,15,0)</f>
        <v>#N/A</v>
      </c>
      <c r="J498" s="17" t="e">
        <f>VLOOKUP(B498,'TK MYDTU'!$B$8:$Q$8047,16,0)</f>
        <v>#N/A</v>
      </c>
      <c r="K498" s="17" t="e">
        <f t="shared" si="28"/>
        <v>#N/A</v>
      </c>
      <c r="L498" s="17"/>
      <c r="M498" s="18">
        <f t="shared" si="29"/>
        <v>0</v>
      </c>
      <c r="N498" s="19" t="str">
        <f t="shared" si="30"/>
        <v>Không</v>
      </c>
      <c r="O498" s="19" t="e">
        <f>VLOOKUP($A498,DSMYDTU!$A$2:$G$487,7,0)</f>
        <v>#N/A</v>
      </c>
      <c r="P498" s="20"/>
      <c r="Q498" s="53" t="e">
        <f t="shared" si="31"/>
        <v>#N/A</v>
      </c>
      <c r="R498" s="17" t="e">
        <f>VLOOKUP($B498,'TK MYDTU'!$B$8:$X$5049,18,0)</f>
        <v>#N/A</v>
      </c>
      <c r="T498" s="2"/>
      <c r="U498" s="19"/>
      <c r="V498" s="19"/>
    </row>
    <row r="499" spans="1:22" ht="13.8">
      <c r="A499" s="14">
        <v>493</v>
      </c>
      <c r="B499" s="15" t="e">
        <f>VLOOKUP($A499,DSMYDTU!$A$2:$E$487,2,0)</f>
        <v>#N/A</v>
      </c>
      <c r="C499" s="51" t="e">
        <f>VLOOKUP($A499,DSMYDTU!$A$2:$G$487,3,0)</f>
        <v>#N/A</v>
      </c>
      <c r="D499" s="52" t="e">
        <f>VLOOKUP($A499,DSMYDTU!$A$2:$G$487,4,0)</f>
        <v>#N/A</v>
      </c>
      <c r="E499" s="15" t="e">
        <f>VLOOKUP($A499,DSMYDTU!$A$2:$G$487,5,0)</f>
        <v>#N/A</v>
      </c>
      <c r="F499" s="16" t="e">
        <f>VLOOKUP($A499,DSMYDTU!$A$2:$G$487,6,0)</f>
        <v>#N/A</v>
      </c>
      <c r="G499" s="17" t="e">
        <f>VLOOKUP(B499,'TK MYDTU'!$B$8:$Q$8047,13,0)</f>
        <v>#N/A</v>
      </c>
      <c r="H499" s="17" t="e">
        <f>VLOOKUP(B499,'TK MYDTU'!$B$8:$Q$8047,14,0)</f>
        <v>#N/A</v>
      </c>
      <c r="I499" s="17" t="e">
        <f>VLOOKUP(B499,'TK MYDTU'!$B$8:$Q$8047,15,0)</f>
        <v>#N/A</v>
      </c>
      <c r="J499" s="17" t="e">
        <f>VLOOKUP(B499,'TK MYDTU'!$B$8:$Q$8047,16,0)</f>
        <v>#N/A</v>
      </c>
      <c r="K499" s="17" t="e">
        <f t="shared" si="28"/>
        <v>#N/A</v>
      </c>
      <c r="L499" s="17"/>
      <c r="M499" s="18">
        <f t="shared" si="29"/>
        <v>0</v>
      </c>
      <c r="N499" s="19" t="str">
        <f t="shared" si="30"/>
        <v>Không</v>
      </c>
      <c r="O499" s="19" t="e">
        <f>VLOOKUP($A499,DSMYDTU!$A$2:$G$487,7,0)</f>
        <v>#N/A</v>
      </c>
      <c r="P499" s="20"/>
      <c r="Q499" s="53" t="e">
        <f t="shared" si="31"/>
        <v>#N/A</v>
      </c>
      <c r="R499" s="17" t="e">
        <f>VLOOKUP($B499,'TK MYDTU'!$B$8:$X$5049,18,0)</f>
        <v>#N/A</v>
      </c>
      <c r="T499" s="2"/>
      <c r="U499" s="19"/>
      <c r="V499" s="19"/>
    </row>
    <row r="500" spans="1:22" ht="13.8">
      <c r="A500" s="14">
        <v>494</v>
      </c>
      <c r="B500" s="15" t="e">
        <f>VLOOKUP($A500,DSMYDTU!$A$2:$E$487,2,0)</f>
        <v>#N/A</v>
      </c>
      <c r="C500" s="51" t="e">
        <f>VLOOKUP($A500,DSMYDTU!$A$2:$G$487,3,0)</f>
        <v>#N/A</v>
      </c>
      <c r="D500" s="52" t="e">
        <f>VLOOKUP($A500,DSMYDTU!$A$2:$G$487,4,0)</f>
        <v>#N/A</v>
      </c>
      <c r="E500" s="15" t="e">
        <f>VLOOKUP($A500,DSMYDTU!$A$2:$G$487,5,0)</f>
        <v>#N/A</v>
      </c>
      <c r="F500" s="16" t="e">
        <f>VLOOKUP($A500,DSMYDTU!$A$2:$G$487,6,0)</f>
        <v>#N/A</v>
      </c>
      <c r="G500" s="17" t="e">
        <f>VLOOKUP(B500,'TK MYDTU'!$B$8:$Q$8047,13,0)</f>
        <v>#N/A</v>
      </c>
      <c r="H500" s="17" t="e">
        <f>VLOOKUP(B500,'TK MYDTU'!$B$8:$Q$8047,14,0)</f>
        <v>#N/A</v>
      </c>
      <c r="I500" s="17" t="e">
        <f>VLOOKUP(B500,'TK MYDTU'!$B$8:$Q$8047,15,0)</f>
        <v>#N/A</v>
      </c>
      <c r="J500" s="17" t="e">
        <f>VLOOKUP(B500,'TK MYDTU'!$B$8:$Q$8047,16,0)</f>
        <v>#N/A</v>
      </c>
      <c r="K500" s="17" t="e">
        <f t="shared" si="28"/>
        <v>#N/A</v>
      </c>
      <c r="L500" s="17"/>
      <c r="M500" s="18">
        <f t="shared" si="29"/>
        <v>0</v>
      </c>
      <c r="N500" s="19" t="str">
        <f t="shared" si="30"/>
        <v>Không</v>
      </c>
      <c r="O500" s="19" t="e">
        <f>VLOOKUP($A500,DSMYDTU!$A$2:$G$487,7,0)</f>
        <v>#N/A</v>
      </c>
      <c r="P500" s="20"/>
      <c r="Q500" s="53" t="e">
        <f t="shared" si="31"/>
        <v>#N/A</v>
      </c>
      <c r="R500" s="17" t="e">
        <f>VLOOKUP($B500,'TK MYDTU'!$B$8:$X$5049,18,0)</f>
        <v>#N/A</v>
      </c>
      <c r="T500" s="2"/>
      <c r="U500" s="19"/>
      <c r="V500" s="19"/>
    </row>
    <row r="501" spans="1:22" ht="13.8">
      <c r="A501" s="14">
        <v>495</v>
      </c>
      <c r="B501" s="15" t="e">
        <f>VLOOKUP($A501,DSMYDTU!$A$2:$E$487,2,0)</f>
        <v>#N/A</v>
      </c>
      <c r="C501" s="51" t="e">
        <f>VLOOKUP($A501,DSMYDTU!$A$2:$G$487,3,0)</f>
        <v>#N/A</v>
      </c>
      <c r="D501" s="52" t="e">
        <f>VLOOKUP($A501,DSMYDTU!$A$2:$G$487,4,0)</f>
        <v>#N/A</v>
      </c>
      <c r="E501" s="15" t="e">
        <f>VLOOKUP($A501,DSMYDTU!$A$2:$G$487,5,0)</f>
        <v>#N/A</v>
      </c>
      <c r="F501" s="16" t="e">
        <f>VLOOKUP($A501,DSMYDTU!$A$2:$G$487,6,0)</f>
        <v>#N/A</v>
      </c>
      <c r="G501" s="17" t="e">
        <f>VLOOKUP(B501,'TK MYDTU'!$B$8:$Q$8047,13,0)</f>
        <v>#N/A</v>
      </c>
      <c r="H501" s="17" t="e">
        <f>VLOOKUP(B501,'TK MYDTU'!$B$8:$Q$8047,14,0)</f>
        <v>#N/A</v>
      </c>
      <c r="I501" s="17" t="e">
        <f>VLOOKUP(B501,'TK MYDTU'!$B$8:$Q$8047,15,0)</f>
        <v>#N/A</v>
      </c>
      <c r="J501" s="17" t="e">
        <f>VLOOKUP(B501,'TK MYDTU'!$B$8:$Q$8047,16,0)</f>
        <v>#N/A</v>
      </c>
      <c r="K501" s="17" t="e">
        <f t="shared" si="28"/>
        <v>#N/A</v>
      </c>
      <c r="L501" s="17"/>
      <c r="M501" s="18">
        <f t="shared" si="29"/>
        <v>0</v>
      </c>
      <c r="N501" s="19" t="str">
        <f t="shared" si="30"/>
        <v>Không</v>
      </c>
      <c r="O501" s="19" t="e">
        <f>VLOOKUP($A501,DSMYDTU!$A$2:$G$487,7,0)</f>
        <v>#N/A</v>
      </c>
      <c r="P501" s="20"/>
      <c r="Q501" s="53" t="e">
        <f t="shared" si="31"/>
        <v>#N/A</v>
      </c>
      <c r="R501" s="17" t="e">
        <f>VLOOKUP($B501,'TK MYDTU'!$B$8:$X$5049,18,0)</f>
        <v>#N/A</v>
      </c>
      <c r="T501" s="2"/>
      <c r="U501" s="19"/>
      <c r="V501" s="19"/>
    </row>
    <row r="502" spans="1:22" ht="13.8">
      <c r="A502" s="14">
        <v>496</v>
      </c>
      <c r="B502" s="15" t="e">
        <f>VLOOKUP($A502,DSMYDTU!$A$2:$E$487,2,0)</f>
        <v>#N/A</v>
      </c>
      <c r="C502" s="51" t="e">
        <f>VLOOKUP($A502,DSMYDTU!$A$2:$G$487,3,0)</f>
        <v>#N/A</v>
      </c>
      <c r="D502" s="52" t="e">
        <f>VLOOKUP($A502,DSMYDTU!$A$2:$G$487,4,0)</f>
        <v>#N/A</v>
      </c>
      <c r="E502" s="15" t="e">
        <f>VLOOKUP($A502,DSMYDTU!$A$2:$G$487,5,0)</f>
        <v>#N/A</v>
      </c>
      <c r="F502" s="16" t="e">
        <f>VLOOKUP($A502,DSMYDTU!$A$2:$G$487,6,0)</f>
        <v>#N/A</v>
      </c>
      <c r="G502" s="17" t="e">
        <f>VLOOKUP(B502,'TK MYDTU'!$B$8:$Q$8047,13,0)</f>
        <v>#N/A</v>
      </c>
      <c r="H502" s="17" t="e">
        <f>VLOOKUP(B502,'TK MYDTU'!$B$8:$Q$8047,14,0)</f>
        <v>#N/A</v>
      </c>
      <c r="I502" s="17" t="e">
        <f>VLOOKUP(B502,'TK MYDTU'!$B$8:$Q$8047,15,0)</f>
        <v>#N/A</v>
      </c>
      <c r="J502" s="17" t="e">
        <f>VLOOKUP(B502,'TK MYDTU'!$B$8:$Q$8047,16,0)</f>
        <v>#N/A</v>
      </c>
      <c r="K502" s="17" t="e">
        <f t="shared" si="28"/>
        <v>#N/A</v>
      </c>
      <c r="L502" s="17"/>
      <c r="M502" s="18">
        <f t="shared" si="29"/>
        <v>0</v>
      </c>
      <c r="N502" s="19" t="str">
        <f t="shared" si="30"/>
        <v>Không</v>
      </c>
      <c r="O502" s="19" t="e">
        <f>VLOOKUP($A502,DSMYDTU!$A$2:$G$487,7,0)</f>
        <v>#N/A</v>
      </c>
      <c r="P502" s="20"/>
      <c r="Q502" s="53" t="e">
        <f t="shared" si="31"/>
        <v>#N/A</v>
      </c>
      <c r="R502" s="17" t="e">
        <f>VLOOKUP($B502,'TK MYDTU'!$B$8:$X$5049,18,0)</f>
        <v>#N/A</v>
      </c>
      <c r="T502" s="2"/>
      <c r="U502" s="19"/>
      <c r="V502" s="19"/>
    </row>
    <row r="503" spans="1:22" ht="13.8">
      <c r="A503" s="14">
        <v>497</v>
      </c>
      <c r="B503" s="15" t="e">
        <f>VLOOKUP($A503,DSMYDTU!$A$2:$E$487,2,0)</f>
        <v>#N/A</v>
      </c>
      <c r="C503" s="51" t="e">
        <f>VLOOKUP($A503,DSMYDTU!$A$2:$G$487,3,0)</f>
        <v>#N/A</v>
      </c>
      <c r="D503" s="52" t="e">
        <f>VLOOKUP($A503,DSMYDTU!$A$2:$G$487,4,0)</f>
        <v>#N/A</v>
      </c>
      <c r="E503" s="15" t="e">
        <f>VLOOKUP($A503,DSMYDTU!$A$2:$G$487,5,0)</f>
        <v>#N/A</v>
      </c>
      <c r="F503" s="16" t="e">
        <f>VLOOKUP($A503,DSMYDTU!$A$2:$G$487,6,0)</f>
        <v>#N/A</v>
      </c>
      <c r="G503" s="17" t="e">
        <f>VLOOKUP(B503,'TK MYDTU'!$B$8:$Q$8047,13,0)</f>
        <v>#N/A</v>
      </c>
      <c r="H503" s="17" t="e">
        <f>VLOOKUP(B503,'TK MYDTU'!$B$8:$Q$8047,14,0)</f>
        <v>#N/A</v>
      </c>
      <c r="I503" s="17" t="e">
        <f>VLOOKUP(B503,'TK MYDTU'!$B$8:$Q$8047,15,0)</f>
        <v>#N/A</v>
      </c>
      <c r="J503" s="17" t="e">
        <f>VLOOKUP(B503,'TK MYDTU'!$B$8:$Q$8047,16,0)</f>
        <v>#N/A</v>
      </c>
      <c r="K503" s="17" t="e">
        <f t="shared" si="28"/>
        <v>#N/A</v>
      </c>
      <c r="L503" s="17"/>
      <c r="M503" s="18">
        <f t="shared" si="29"/>
        <v>0</v>
      </c>
      <c r="N503" s="19" t="str">
        <f t="shared" si="30"/>
        <v>Không</v>
      </c>
      <c r="O503" s="19" t="e">
        <f>VLOOKUP($A503,DSMYDTU!$A$2:$G$487,7,0)</f>
        <v>#N/A</v>
      </c>
      <c r="P503" s="20"/>
      <c r="Q503" s="53" t="e">
        <f t="shared" si="31"/>
        <v>#N/A</v>
      </c>
      <c r="R503" s="17" t="e">
        <f>VLOOKUP($B503,'TK MYDTU'!$B$8:$X$5049,18,0)</f>
        <v>#N/A</v>
      </c>
      <c r="T503" s="2"/>
      <c r="U503" s="19"/>
      <c r="V503" s="19"/>
    </row>
    <row r="504" spans="1:22" ht="13.8">
      <c r="A504" s="14">
        <v>498</v>
      </c>
      <c r="B504" s="15" t="e">
        <f>VLOOKUP($A504,DSMYDTU!$A$2:$E$487,2,0)</f>
        <v>#N/A</v>
      </c>
      <c r="C504" s="51" t="e">
        <f>VLOOKUP($A504,DSMYDTU!$A$2:$G$487,3,0)</f>
        <v>#N/A</v>
      </c>
      <c r="D504" s="52" t="e">
        <f>VLOOKUP($A504,DSMYDTU!$A$2:$G$487,4,0)</f>
        <v>#N/A</v>
      </c>
      <c r="E504" s="15" t="e">
        <f>VLOOKUP($A504,DSMYDTU!$A$2:$G$487,5,0)</f>
        <v>#N/A</v>
      </c>
      <c r="F504" s="16" t="e">
        <f>VLOOKUP($A504,DSMYDTU!$A$2:$G$487,6,0)</f>
        <v>#N/A</v>
      </c>
      <c r="G504" s="17" t="e">
        <f>VLOOKUP(B504,'TK MYDTU'!$B$8:$Q$8047,13,0)</f>
        <v>#N/A</v>
      </c>
      <c r="H504" s="17" t="e">
        <f>VLOOKUP(B504,'TK MYDTU'!$B$8:$Q$8047,14,0)</f>
        <v>#N/A</v>
      </c>
      <c r="I504" s="17" t="e">
        <f>VLOOKUP(B504,'TK MYDTU'!$B$8:$Q$8047,15,0)</f>
        <v>#N/A</v>
      </c>
      <c r="J504" s="17" t="e">
        <f>VLOOKUP(B504,'TK MYDTU'!$B$8:$Q$8047,16,0)</f>
        <v>#N/A</v>
      </c>
      <c r="K504" s="17" t="e">
        <f t="shared" si="28"/>
        <v>#N/A</v>
      </c>
      <c r="L504" s="17"/>
      <c r="M504" s="18">
        <f t="shared" si="29"/>
        <v>0</v>
      </c>
      <c r="N504" s="19" t="str">
        <f t="shared" si="30"/>
        <v>Không</v>
      </c>
      <c r="O504" s="19" t="e">
        <f>VLOOKUP($A504,DSMYDTU!$A$2:$G$487,7,0)</f>
        <v>#N/A</v>
      </c>
      <c r="P504" s="20"/>
      <c r="Q504" s="53" t="e">
        <f t="shared" si="31"/>
        <v>#N/A</v>
      </c>
      <c r="R504" s="17" t="e">
        <f>VLOOKUP($B504,'TK MYDTU'!$B$8:$X$5049,18,0)</f>
        <v>#N/A</v>
      </c>
      <c r="T504" s="2"/>
      <c r="U504" s="19"/>
      <c r="V504" s="19"/>
    </row>
    <row r="505" spans="1:22" ht="13.8">
      <c r="A505" s="14">
        <v>499</v>
      </c>
      <c r="B505" s="15" t="e">
        <f>VLOOKUP($A505,DSMYDTU!$A$2:$E$487,2,0)</f>
        <v>#N/A</v>
      </c>
      <c r="C505" s="51" t="e">
        <f>VLOOKUP($A505,DSMYDTU!$A$2:$G$487,3,0)</f>
        <v>#N/A</v>
      </c>
      <c r="D505" s="52" t="e">
        <f>VLOOKUP($A505,DSMYDTU!$A$2:$G$487,4,0)</f>
        <v>#N/A</v>
      </c>
      <c r="E505" s="15" t="e">
        <f>VLOOKUP($A505,DSMYDTU!$A$2:$G$487,5,0)</f>
        <v>#N/A</v>
      </c>
      <c r="F505" s="16" t="e">
        <f>VLOOKUP($A505,DSMYDTU!$A$2:$G$487,6,0)</f>
        <v>#N/A</v>
      </c>
      <c r="G505" s="17" t="e">
        <f>VLOOKUP(B505,'TK MYDTU'!$B$8:$Q$8047,13,0)</f>
        <v>#N/A</v>
      </c>
      <c r="H505" s="17" t="e">
        <f>VLOOKUP(B505,'TK MYDTU'!$B$8:$Q$8047,14,0)</f>
        <v>#N/A</v>
      </c>
      <c r="I505" s="17" t="e">
        <f>VLOOKUP(B505,'TK MYDTU'!$B$8:$Q$8047,15,0)</f>
        <v>#N/A</v>
      </c>
      <c r="J505" s="17" t="e">
        <f>VLOOKUP(B505,'TK MYDTU'!$B$8:$Q$8047,16,0)</f>
        <v>#N/A</v>
      </c>
      <c r="K505" s="17" t="e">
        <f t="shared" si="28"/>
        <v>#N/A</v>
      </c>
      <c r="L505" s="17"/>
      <c r="M505" s="18">
        <f t="shared" si="29"/>
        <v>0</v>
      </c>
      <c r="N505" s="19" t="str">
        <f t="shared" si="30"/>
        <v>Không</v>
      </c>
      <c r="O505" s="19" t="e">
        <f>VLOOKUP($A505,DSMYDTU!$A$2:$G$487,7,0)</f>
        <v>#N/A</v>
      </c>
      <c r="P505" s="20"/>
      <c r="Q505" s="53" t="e">
        <f t="shared" si="31"/>
        <v>#N/A</v>
      </c>
      <c r="R505" s="17" t="e">
        <f>VLOOKUP($B505,'TK MYDTU'!$B$8:$X$5049,18,0)</f>
        <v>#N/A</v>
      </c>
      <c r="T505" s="2"/>
      <c r="U505" s="19"/>
      <c r="V505" s="19"/>
    </row>
    <row r="506" spans="1:22" ht="13.8">
      <c r="A506" s="14">
        <v>500</v>
      </c>
      <c r="B506" s="15" t="e">
        <f>VLOOKUP($A506,DSMYDTU!$A$2:$E$487,2,0)</f>
        <v>#N/A</v>
      </c>
      <c r="C506" s="51" t="e">
        <f>VLOOKUP($A506,DSMYDTU!$A$2:$G$487,3,0)</f>
        <v>#N/A</v>
      </c>
      <c r="D506" s="52" t="e">
        <f>VLOOKUP($A506,DSMYDTU!$A$2:$G$487,4,0)</f>
        <v>#N/A</v>
      </c>
      <c r="E506" s="15" t="e">
        <f>VLOOKUP($A506,DSMYDTU!$A$2:$G$487,5,0)</f>
        <v>#N/A</v>
      </c>
      <c r="F506" s="16" t="e">
        <f>VLOOKUP($A506,DSMYDTU!$A$2:$G$487,6,0)</f>
        <v>#N/A</v>
      </c>
      <c r="G506" s="17" t="e">
        <f>VLOOKUP(B506,'TK MYDTU'!$B$8:$Q$8047,13,0)</f>
        <v>#N/A</v>
      </c>
      <c r="H506" s="17" t="e">
        <f>VLOOKUP(B506,'TK MYDTU'!$B$8:$Q$8047,14,0)</f>
        <v>#N/A</v>
      </c>
      <c r="I506" s="17" t="e">
        <f>VLOOKUP(B506,'TK MYDTU'!$B$8:$Q$8047,15,0)</f>
        <v>#N/A</v>
      </c>
      <c r="J506" s="17" t="e">
        <f>VLOOKUP(B506,'TK MYDTU'!$B$8:$Q$8047,16,0)</f>
        <v>#N/A</v>
      </c>
      <c r="K506" s="17" t="e">
        <f t="shared" si="28"/>
        <v>#N/A</v>
      </c>
      <c r="L506" s="17"/>
      <c r="M506" s="18">
        <f t="shared" si="29"/>
        <v>0</v>
      </c>
      <c r="N506" s="19" t="str">
        <f t="shared" si="30"/>
        <v>Không</v>
      </c>
      <c r="O506" s="19" t="e">
        <f>VLOOKUP($A506,DSMYDTU!$A$2:$G$487,7,0)</f>
        <v>#N/A</v>
      </c>
      <c r="P506" s="20"/>
      <c r="Q506" s="53" t="e">
        <f t="shared" si="31"/>
        <v>#N/A</v>
      </c>
      <c r="R506" s="17" t="e">
        <f>VLOOKUP($B506,'TK MYDTU'!$B$8:$X$5049,18,0)</f>
        <v>#N/A</v>
      </c>
      <c r="T506" s="2"/>
      <c r="U506" s="19"/>
      <c r="V506" s="19"/>
    </row>
    <row r="507" spans="1:22" ht="13.8">
      <c r="A507" s="14">
        <v>501</v>
      </c>
      <c r="B507" s="15" t="e">
        <f>VLOOKUP($A507,DSMYDTU!$A$2:$E$487,2,0)</f>
        <v>#N/A</v>
      </c>
      <c r="C507" s="51" t="e">
        <f>VLOOKUP($A507,DSMYDTU!$A$2:$G$487,3,0)</f>
        <v>#N/A</v>
      </c>
      <c r="D507" s="52" t="e">
        <f>VLOOKUP($A507,DSMYDTU!$A$2:$G$487,4,0)</f>
        <v>#N/A</v>
      </c>
      <c r="E507" s="15" t="e">
        <f>VLOOKUP($A507,DSMYDTU!$A$2:$G$487,5,0)</f>
        <v>#N/A</v>
      </c>
      <c r="F507" s="16" t="e">
        <f>VLOOKUP($A507,DSMYDTU!$A$2:$G$487,6,0)</f>
        <v>#N/A</v>
      </c>
      <c r="G507" s="17" t="e">
        <f>VLOOKUP(B507,'TK MYDTU'!$B$8:$Q$8047,13,0)</f>
        <v>#N/A</v>
      </c>
      <c r="H507" s="17" t="e">
        <f>VLOOKUP(B507,'TK MYDTU'!$B$8:$Q$8047,14,0)</f>
        <v>#N/A</v>
      </c>
      <c r="I507" s="17" t="e">
        <f>VLOOKUP(B507,'TK MYDTU'!$B$8:$Q$8047,15,0)</f>
        <v>#N/A</v>
      </c>
      <c r="J507" s="17" t="e">
        <f>VLOOKUP(B507,'TK MYDTU'!$B$8:$Q$8047,16,0)</f>
        <v>#N/A</v>
      </c>
      <c r="K507" s="17" t="e">
        <f t="shared" si="28"/>
        <v>#N/A</v>
      </c>
      <c r="L507" s="17"/>
      <c r="M507" s="18">
        <f t="shared" si="29"/>
        <v>0</v>
      </c>
      <c r="N507" s="19" t="str">
        <f t="shared" si="30"/>
        <v>Không</v>
      </c>
      <c r="O507" s="19" t="e">
        <f>VLOOKUP($A507,DSMYDTU!$A$2:$G$487,7,0)</f>
        <v>#N/A</v>
      </c>
      <c r="P507" s="20"/>
      <c r="Q507" s="53" t="e">
        <f t="shared" si="31"/>
        <v>#N/A</v>
      </c>
      <c r="R507" s="17" t="e">
        <f>VLOOKUP($B507,'TK MYDTU'!$B$8:$X$5049,18,0)</f>
        <v>#N/A</v>
      </c>
      <c r="T507" s="2"/>
      <c r="U507" s="19"/>
      <c r="V507" s="19"/>
    </row>
    <row r="508" spans="1:22" ht="13.8">
      <c r="A508" s="14">
        <v>502</v>
      </c>
      <c r="B508" s="15" t="e">
        <f>VLOOKUP($A508,DSMYDTU!$A$2:$E$487,2,0)</f>
        <v>#N/A</v>
      </c>
      <c r="C508" s="51" t="e">
        <f>VLOOKUP($A508,DSMYDTU!$A$2:$G$487,3,0)</f>
        <v>#N/A</v>
      </c>
      <c r="D508" s="52" t="e">
        <f>VLOOKUP($A508,DSMYDTU!$A$2:$G$487,4,0)</f>
        <v>#N/A</v>
      </c>
      <c r="E508" s="15" t="e">
        <f>VLOOKUP($A508,DSMYDTU!$A$2:$G$487,5,0)</f>
        <v>#N/A</v>
      </c>
      <c r="F508" s="16" t="e">
        <f>VLOOKUP($A508,DSMYDTU!$A$2:$G$487,6,0)</f>
        <v>#N/A</v>
      </c>
      <c r="G508" s="17" t="e">
        <f>VLOOKUP(B508,'TK MYDTU'!$B$8:$Q$8047,13,0)</f>
        <v>#N/A</v>
      </c>
      <c r="H508" s="17" t="e">
        <f>VLOOKUP(B508,'TK MYDTU'!$B$8:$Q$8047,14,0)</f>
        <v>#N/A</v>
      </c>
      <c r="I508" s="17" t="e">
        <f>VLOOKUP(B508,'TK MYDTU'!$B$8:$Q$8047,15,0)</f>
        <v>#N/A</v>
      </c>
      <c r="J508" s="17" t="e">
        <f>VLOOKUP(B508,'TK MYDTU'!$B$8:$Q$8047,16,0)</f>
        <v>#N/A</v>
      </c>
      <c r="K508" s="17" t="e">
        <f t="shared" si="28"/>
        <v>#N/A</v>
      </c>
      <c r="L508" s="17"/>
      <c r="M508" s="18">
        <f t="shared" si="29"/>
        <v>0</v>
      </c>
      <c r="N508" s="19" t="str">
        <f t="shared" si="30"/>
        <v>Không</v>
      </c>
      <c r="O508" s="19" t="e">
        <f>VLOOKUP($A508,DSMYDTU!$A$2:$G$487,7,0)</f>
        <v>#N/A</v>
      </c>
      <c r="P508" s="20"/>
      <c r="Q508" s="53" t="e">
        <f t="shared" si="31"/>
        <v>#N/A</v>
      </c>
      <c r="R508" s="17" t="e">
        <f>VLOOKUP($B508,'TK MYDTU'!$B$8:$X$5049,18,0)</f>
        <v>#N/A</v>
      </c>
      <c r="T508" s="2"/>
      <c r="U508" s="19"/>
      <c r="V508" s="19"/>
    </row>
    <row r="509" spans="1:22" ht="13.8">
      <c r="A509" s="14">
        <v>503</v>
      </c>
      <c r="B509" s="15" t="e">
        <f>VLOOKUP($A509,DSMYDTU!$A$2:$E$487,2,0)</f>
        <v>#N/A</v>
      </c>
      <c r="C509" s="51" t="e">
        <f>VLOOKUP($A509,DSMYDTU!$A$2:$G$487,3,0)</f>
        <v>#N/A</v>
      </c>
      <c r="D509" s="52" t="e">
        <f>VLOOKUP($A509,DSMYDTU!$A$2:$G$487,4,0)</f>
        <v>#N/A</v>
      </c>
      <c r="E509" s="15" t="e">
        <f>VLOOKUP($A509,DSMYDTU!$A$2:$G$487,5,0)</f>
        <v>#N/A</v>
      </c>
      <c r="F509" s="16" t="e">
        <f>VLOOKUP($A509,DSMYDTU!$A$2:$G$487,6,0)</f>
        <v>#N/A</v>
      </c>
      <c r="G509" s="17" t="e">
        <f>VLOOKUP(B509,'TK MYDTU'!$B$8:$Q$8047,13,0)</f>
        <v>#N/A</v>
      </c>
      <c r="H509" s="17" t="e">
        <f>VLOOKUP(B509,'TK MYDTU'!$B$8:$Q$8047,14,0)</f>
        <v>#N/A</v>
      </c>
      <c r="I509" s="17" t="e">
        <f>VLOOKUP(B509,'TK MYDTU'!$B$8:$Q$8047,15,0)</f>
        <v>#N/A</v>
      </c>
      <c r="J509" s="17" t="e">
        <f>VLOOKUP(B509,'TK MYDTU'!$B$8:$Q$8047,16,0)</f>
        <v>#N/A</v>
      </c>
      <c r="K509" s="17" t="e">
        <f t="shared" si="28"/>
        <v>#N/A</v>
      </c>
      <c r="L509" s="17"/>
      <c r="M509" s="18">
        <f t="shared" si="29"/>
        <v>0</v>
      </c>
      <c r="N509" s="19" t="str">
        <f t="shared" si="30"/>
        <v>Không</v>
      </c>
      <c r="O509" s="19" t="e">
        <f>VLOOKUP($A509,DSMYDTU!$A$2:$G$487,7,0)</f>
        <v>#N/A</v>
      </c>
      <c r="P509" s="20"/>
      <c r="Q509" s="53" t="e">
        <f t="shared" si="31"/>
        <v>#N/A</v>
      </c>
      <c r="R509" s="17" t="e">
        <f>VLOOKUP($B509,'TK MYDTU'!$B$8:$X$5049,18,0)</f>
        <v>#N/A</v>
      </c>
      <c r="T509" s="2"/>
      <c r="U509" s="19"/>
      <c r="V509" s="19"/>
    </row>
    <row r="510" spans="1:22" ht="13.8">
      <c r="A510" s="14">
        <v>504</v>
      </c>
      <c r="B510" s="15" t="e">
        <f>VLOOKUP($A510,DSMYDTU!$A$2:$E$487,2,0)</f>
        <v>#N/A</v>
      </c>
      <c r="C510" s="51" t="e">
        <f>VLOOKUP($A510,DSMYDTU!$A$2:$G$487,3,0)</f>
        <v>#N/A</v>
      </c>
      <c r="D510" s="52" t="e">
        <f>VLOOKUP($A510,DSMYDTU!$A$2:$G$487,4,0)</f>
        <v>#N/A</v>
      </c>
      <c r="E510" s="15" t="e">
        <f>VLOOKUP($A510,DSMYDTU!$A$2:$G$487,5,0)</f>
        <v>#N/A</v>
      </c>
      <c r="F510" s="16" t="e">
        <f>VLOOKUP($A510,DSMYDTU!$A$2:$G$487,6,0)</f>
        <v>#N/A</v>
      </c>
      <c r="G510" s="17" t="e">
        <f>VLOOKUP(B510,'TK MYDTU'!$B$8:$Q$8047,13,0)</f>
        <v>#N/A</v>
      </c>
      <c r="H510" s="17" t="e">
        <f>VLOOKUP(B510,'TK MYDTU'!$B$8:$Q$8047,14,0)</f>
        <v>#N/A</v>
      </c>
      <c r="I510" s="17" t="e">
        <f>VLOOKUP(B510,'TK MYDTU'!$B$8:$Q$8047,15,0)</f>
        <v>#N/A</v>
      </c>
      <c r="J510" s="17" t="e">
        <f>VLOOKUP(B510,'TK MYDTU'!$B$8:$Q$8047,16,0)</f>
        <v>#N/A</v>
      </c>
      <c r="K510" s="17" t="e">
        <f t="shared" si="28"/>
        <v>#N/A</v>
      </c>
      <c r="L510" s="17"/>
      <c r="M510" s="18">
        <f t="shared" si="29"/>
        <v>0</v>
      </c>
      <c r="N510" s="19" t="str">
        <f t="shared" si="30"/>
        <v>Không</v>
      </c>
      <c r="O510" s="19" t="e">
        <f>VLOOKUP($A510,DSMYDTU!$A$2:$G$487,7,0)</f>
        <v>#N/A</v>
      </c>
      <c r="P510" s="20"/>
      <c r="Q510" s="53" t="e">
        <f t="shared" si="31"/>
        <v>#N/A</v>
      </c>
      <c r="R510" s="17" t="e">
        <f>VLOOKUP($B510,'TK MYDTU'!$B$8:$X$5049,18,0)</f>
        <v>#N/A</v>
      </c>
      <c r="T510" s="2"/>
      <c r="U510" s="19"/>
      <c r="V510" s="19"/>
    </row>
    <row r="511" spans="1:22" ht="13.8">
      <c r="A511" s="14">
        <v>505</v>
      </c>
      <c r="B511" s="15" t="e">
        <f>VLOOKUP($A511,DSMYDTU!$A$2:$E$487,2,0)</f>
        <v>#N/A</v>
      </c>
      <c r="C511" s="51" t="e">
        <f>VLOOKUP($A511,DSMYDTU!$A$2:$G$487,3,0)</f>
        <v>#N/A</v>
      </c>
      <c r="D511" s="52" t="e">
        <f>VLOOKUP($A511,DSMYDTU!$A$2:$G$487,4,0)</f>
        <v>#N/A</v>
      </c>
      <c r="E511" s="15" t="e">
        <f>VLOOKUP($A511,DSMYDTU!$A$2:$G$487,5,0)</f>
        <v>#N/A</v>
      </c>
      <c r="F511" s="16" t="e">
        <f>VLOOKUP($A511,DSMYDTU!$A$2:$G$487,6,0)</f>
        <v>#N/A</v>
      </c>
      <c r="G511" s="17" t="e">
        <f>VLOOKUP(B511,'TK MYDTU'!$B$8:$Q$8047,13,0)</f>
        <v>#N/A</v>
      </c>
      <c r="H511" s="17" t="e">
        <f>VLOOKUP(B511,'TK MYDTU'!$B$8:$Q$8047,14,0)</f>
        <v>#N/A</v>
      </c>
      <c r="I511" s="17" t="e">
        <f>VLOOKUP(B511,'TK MYDTU'!$B$8:$Q$8047,15,0)</f>
        <v>#N/A</v>
      </c>
      <c r="J511" s="17" t="e">
        <f>VLOOKUP(B511,'TK MYDTU'!$B$8:$Q$8047,16,0)</f>
        <v>#N/A</v>
      </c>
      <c r="K511" s="17" t="e">
        <f t="shared" si="28"/>
        <v>#N/A</v>
      </c>
      <c r="L511" s="17"/>
      <c r="M511" s="18">
        <f t="shared" si="29"/>
        <v>0</v>
      </c>
      <c r="N511" s="19" t="str">
        <f t="shared" si="30"/>
        <v>Không</v>
      </c>
      <c r="O511" s="19" t="e">
        <f>VLOOKUP($A511,DSMYDTU!$A$2:$G$487,7,0)</f>
        <v>#N/A</v>
      </c>
      <c r="P511" s="20"/>
      <c r="Q511" s="53" t="e">
        <f t="shared" si="31"/>
        <v>#N/A</v>
      </c>
      <c r="R511" s="17" t="e">
        <f>VLOOKUP($B511,'TK MYDTU'!$B$8:$X$5049,18,0)</f>
        <v>#N/A</v>
      </c>
      <c r="T511" s="2"/>
      <c r="U511" s="19"/>
      <c r="V511" s="19"/>
    </row>
    <row r="512" spans="1:22" ht="13.8">
      <c r="A512" s="14">
        <v>506</v>
      </c>
      <c r="B512" s="15" t="e">
        <f>VLOOKUP($A512,DSMYDTU!$A$2:$E$487,2,0)</f>
        <v>#N/A</v>
      </c>
      <c r="C512" s="51" t="e">
        <f>VLOOKUP($A512,DSMYDTU!$A$2:$G$487,3,0)</f>
        <v>#N/A</v>
      </c>
      <c r="D512" s="52" t="e">
        <f>VLOOKUP($A512,DSMYDTU!$A$2:$G$487,4,0)</f>
        <v>#N/A</v>
      </c>
      <c r="E512" s="15" t="e">
        <f>VLOOKUP($A512,DSMYDTU!$A$2:$G$487,5,0)</f>
        <v>#N/A</v>
      </c>
      <c r="F512" s="16" t="e">
        <f>VLOOKUP($A512,DSMYDTU!$A$2:$G$487,6,0)</f>
        <v>#N/A</v>
      </c>
      <c r="G512" s="17" t="e">
        <f>VLOOKUP(B512,'TK MYDTU'!$B$8:$Q$8047,13,0)</f>
        <v>#N/A</v>
      </c>
      <c r="H512" s="17" t="e">
        <f>VLOOKUP(B512,'TK MYDTU'!$B$8:$Q$8047,14,0)</f>
        <v>#N/A</v>
      </c>
      <c r="I512" s="17" t="e">
        <f>VLOOKUP(B512,'TK MYDTU'!$B$8:$Q$8047,15,0)</f>
        <v>#N/A</v>
      </c>
      <c r="J512" s="17" t="e">
        <f>VLOOKUP(B512,'TK MYDTU'!$B$8:$Q$8047,16,0)</f>
        <v>#N/A</v>
      </c>
      <c r="K512" s="17" t="e">
        <f t="shared" si="28"/>
        <v>#N/A</v>
      </c>
      <c r="L512" s="17"/>
      <c r="M512" s="18">
        <f t="shared" si="29"/>
        <v>0</v>
      </c>
      <c r="N512" s="19" t="str">
        <f t="shared" si="30"/>
        <v>Không</v>
      </c>
      <c r="O512" s="19" t="e">
        <f>VLOOKUP($A512,DSMYDTU!$A$2:$G$487,7,0)</f>
        <v>#N/A</v>
      </c>
      <c r="P512" s="20"/>
      <c r="Q512" s="53" t="e">
        <f t="shared" si="31"/>
        <v>#N/A</v>
      </c>
      <c r="R512" s="17" t="e">
        <f>VLOOKUP($B512,'TK MYDTU'!$B$8:$X$5049,18,0)</f>
        <v>#N/A</v>
      </c>
      <c r="T512" s="2"/>
      <c r="U512" s="19"/>
      <c r="V512" s="19"/>
    </row>
    <row r="513" spans="1:22" ht="13.8">
      <c r="A513" s="14">
        <v>507</v>
      </c>
      <c r="B513" s="15" t="e">
        <f>VLOOKUP($A513,DSMYDTU!$A$2:$E$487,2,0)</f>
        <v>#N/A</v>
      </c>
      <c r="C513" s="51" t="e">
        <f>VLOOKUP($A513,DSMYDTU!$A$2:$G$487,3,0)</f>
        <v>#N/A</v>
      </c>
      <c r="D513" s="52" t="e">
        <f>VLOOKUP($A513,DSMYDTU!$A$2:$G$487,4,0)</f>
        <v>#N/A</v>
      </c>
      <c r="E513" s="15" t="e">
        <f>VLOOKUP($A513,DSMYDTU!$A$2:$G$487,5,0)</f>
        <v>#N/A</v>
      </c>
      <c r="F513" s="16" t="e">
        <f>VLOOKUP($A513,DSMYDTU!$A$2:$G$487,6,0)</f>
        <v>#N/A</v>
      </c>
      <c r="G513" s="17" t="e">
        <f>VLOOKUP(B513,'TK MYDTU'!$B$8:$Q$8047,13,0)</f>
        <v>#N/A</v>
      </c>
      <c r="H513" s="17" t="e">
        <f>VLOOKUP(B513,'TK MYDTU'!$B$8:$Q$8047,14,0)</f>
        <v>#N/A</v>
      </c>
      <c r="I513" s="17" t="e">
        <f>VLOOKUP(B513,'TK MYDTU'!$B$8:$Q$8047,15,0)</f>
        <v>#N/A</v>
      </c>
      <c r="J513" s="17" t="e">
        <f>VLOOKUP(B513,'TK MYDTU'!$B$8:$Q$8047,16,0)</f>
        <v>#N/A</v>
      </c>
      <c r="K513" s="17" t="e">
        <f t="shared" si="28"/>
        <v>#N/A</v>
      </c>
      <c r="L513" s="17"/>
      <c r="M513" s="18">
        <f t="shared" si="29"/>
        <v>0</v>
      </c>
      <c r="N513" s="19" t="str">
        <f t="shared" si="30"/>
        <v>Không</v>
      </c>
      <c r="O513" s="19" t="e">
        <f>VLOOKUP($A513,DSMYDTU!$A$2:$G$487,7,0)</f>
        <v>#N/A</v>
      </c>
      <c r="P513" s="20"/>
      <c r="Q513" s="53" t="e">
        <f t="shared" si="31"/>
        <v>#N/A</v>
      </c>
      <c r="R513" s="17" t="e">
        <f>VLOOKUP($B513,'TK MYDTU'!$B$8:$X$5049,18,0)</f>
        <v>#N/A</v>
      </c>
      <c r="T513" s="2"/>
      <c r="U513" s="19"/>
      <c r="V513" s="19"/>
    </row>
    <row r="514" spans="1:22" ht="13.8">
      <c r="A514" s="14">
        <v>508</v>
      </c>
      <c r="B514" s="15" t="e">
        <f>VLOOKUP($A514,DSMYDTU!$A$2:$E$487,2,0)</f>
        <v>#N/A</v>
      </c>
      <c r="C514" s="51" t="e">
        <f>VLOOKUP($A514,DSMYDTU!$A$2:$G$487,3,0)</f>
        <v>#N/A</v>
      </c>
      <c r="D514" s="52" t="e">
        <f>VLOOKUP($A514,DSMYDTU!$A$2:$G$487,4,0)</f>
        <v>#N/A</v>
      </c>
      <c r="E514" s="15" t="e">
        <f>VLOOKUP($A514,DSMYDTU!$A$2:$G$487,5,0)</f>
        <v>#N/A</v>
      </c>
      <c r="F514" s="16" t="e">
        <f>VLOOKUP($A514,DSMYDTU!$A$2:$G$487,6,0)</f>
        <v>#N/A</v>
      </c>
      <c r="G514" s="17" t="e">
        <f>VLOOKUP(B514,'TK MYDTU'!$B$8:$Q$8047,13,0)</f>
        <v>#N/A</v>
      </c>
      <c r="H514" s="17" t="e">
        <f>VLOOKUP(B514,'TK MYDTU'!$B$8:$Q$8047,14,0)</f>
        <v>#N/A</v>
      </c>
      <c r="I514" s="17" t="e">
        <f>VLOOKUP(B514,'TK MYDTU'!$B$8:$Q$8047,15,0)</f>
        <v>#N/A</v>
      </c>
      <c r="J514" s="17" t="e">
        <f>VLOOKUP(B514,'TK MYDTU'!$B$8:$Q$8047,16,0)</f>
        <v>#N/A</v>
      </c>
      <c r="K514" s="17" t="e">
        <f t="shared" si="28"/>
        <v>#N/A</v>
      </c>
      <c r="L514" s="17"/>
      <c r="M514" s="18">
        <f t="shared" si="29"/>
        <v>0</v>
      </c>
      <c r="N514" s="19" t="str">
        <f t="shared" si="30"/>
        <v>Không</v>
      </c>
      <c r="O514" s="19" t="e">
        <f>VLOOKUP($A514,DSMYDTU!$A$2:$G$487,7,0)</f>
        <v>#N/A</v>
      </c>
      <c r="P514" s="20"/>
      <c r="Q514" s="53" t="e">
        <f t="shared" si="31"/>
        <v>#N/A</v>
      </c>
      <c r="R514" s="17" t="e">
        <f>VLOOKUP($B514,'TK MYDTU'!$B$8:$X$5049,18,0)</f>
        <v>#N/A</v>
      </c>
      <c r="T514" s="2"/>
      <c r="U514" s="19"/>
      <c r="V514" s="19"/>
    </row>
    <row r="515" spans="1:22" ht="13.8">
      <c r="A515" s="14">
        <v>509</v>
      </c>
      <c r="B515" s="15" t="e">
        <f>VLOOKUP($A515,DSMYDTU!$A$2:$E$487,2,0)</f>
        <v>#N/A</v>
      </c>
      <c r="C515" s="51" t="e">
        <f>VLOOKUP($A515,DSMYDTU!$A$2:$G$487,3,0)</f>
        <v>#N/A</v>
      </c>
      <c r="D515" s="52" t="e">
        <f>VLOOKUP($A515,DSMYDTU!$A$2:$G$487,4,0)</f>
        <v>#N/A</v>
      </c>
      <c r="E515" s="15" t="e">
        <f>VLOOKUP($A515,DSMYDTU!$A$2:$G$487,5,0)</f>
        <v>#N/A</v>
      </c>
      <c r="F515" s="16" t="e">
        <f>VLOOKUP($A515,DSMYDTU!$A$2:$G$487,6,0)</f>
        <v>#N/A</v>
      </c>
      <c r="G515" s="17" t="e">
        <f>VLOOKUP(B515,'TK MYDTU'!$B$8:$Q$8047,13,0)</f>
        <v>#N/A</v>
      </c>
      <c r="H515" s="17" t="e">
        <f>VLOOKUP(B515,'TK MYDTU'!$B$8:$Q$8047,14,0)</f>
        <v>#N/A</v>
      </c>
      <c r="I515" s="17" t="e">
        <f>VLOOKUP(B515,'TK MYDTU'!$B$8:$Q$8047,15,0)</f>
        <v>#N/A</v>
      </c>
      <c r="J515" s="17" t="e">
        <f>VLOOKUP(B515,'TK MYDTU'!$B$8:$Q$8047,16,0)</f>
        <v>#N/A</v>
      </c>
      <c r="K515" s="17" t="e">
        <f t="shared" si="28"/>
        <v>#N/A</v>
      </c>
      <c r="L515" s="17"/>
      <c r="M515" s="18">
        <f t="shared" si="29"/>
        <v>0</v>
      </c>
      <c r="N515" s="19" t="str">
        <f t="shared" si="30"/>
        <v>Không</v>
      </c>
      <c r="O515" s="19" t="e">
        <f>VLOOKUP($A515,DSMYDTU!$A$2:$G$487,7,0)</f>
        <v>#N/A</v>
      </c>
      <c r="P515" s="20"/>
      <c r="Q515" s="53" t="e">
        <f t="shared" si="31"/>
        <v>#N/A</v>
      </c>
      <c r="R515" s="17" t="e">
        <f>VLOOKUP($B515,'TK MYDTU'!$B$8:$X$5049,18,0)</f>
        <v>#N/A</v>
      </c>
      <c r="T515" s="2"/>
      <c r="U515" s="19"/>
      <c r="V515" s="19"/>
    </row>
    <row r="516" spans="1:22" ht="13.8">
      <c r="A516" s="14">
        <v>510</v>
      </c>
      <c r="B516" s="15" t="e">
        <f>VLOOKUP($A516,DSMYDTU!$A$2:$E$487,2,0)</f>
        <v>#N/A</v>
      </c>
      <c r="C516" s="51" t="e">
        <f>VLOOKUP($A516,DSMYDTU!$A$2:$G$487,3,0)</f>
        <v>#N/A</v>
      </c>
      <c r="D516" s="52" t="e">
        <f>VLOOKUP($A516,DSMYDTU!$A$2:$G$487,4,0)</f>
        <v>#N/A</v>
      </c>
      <c r="E516" s="15" t="e">
        <f>VLOOKUP($A516,DSMYDTU!$A$2:$G$487,5,0)</f>
        <v>#N/A</v>
      </c>
      <c r="F516" s="16" t="e">
        <f>VLOOKUP($A516,DSMYDTU!$A$2:$G$487,6,0)</f>
        <v>#N/A</v>
      </c>
      <c r="G516" s="17" t="e">
        <f>VLOOKUP(B516,'TK MYDTU'!$B$8:$Q$8047,13,0)</f>
        <v>#N/A</v>
      </c>
      <c r="H516" s="17" t="e">
        <f>VLOOKUP(B516,'TK MYDTU'!$B$8:$Q$8047,14,0)</f>
        <v>#N/A</v>
      </c>
      <c r="I516" s="17" t="e">
        <f>VLOOKUP(B516,'TK MYDTU'!$B$8:$Q$8047,15,0)</f>
        <v>#N/A</v>
      </c>
      <c r="J516" s="17" t="e">
        <f>VLOOKUP(B516,'TK MYDTU'!$B$8:$Q$8047,16,0)</f>
        <v>#N/A</v>
      </c>
      <c r="K516" s="17" t="e">
        <f t="shared" si="28"/>
        <v>#N/A</v>
      </c>
      <c r="L516" s="17"/>
      <c r="M516" s="18">
        <f t="shared" si="29"/>
        <v>0</v>
      </c>
      <c r="N516" s="19" t="str">
        <f t="shared" si="30"/>
        <v>Không</v>
      </c>
      <c r="O516" s="19" t="e">
        <f>VLOOKUP($A516,DSMYDTU!$A$2:$G$487,7,0)</f>
        <v>#N/A</v>
      </c>
      <c r="P516" s="20"/>
      <c r="Q516" s="53" t="e">
        <f t="shared" si="31"/>
        <v>#N/A</v>
      </c>
      <c r="R516" s="17" t="e">
        <f>VLOOKUP($B516,'TK MYDTU'!$B$8:$X$5049,18,0)</f>
        <v>#N/A</v>
      </c>
      <c r="T516" s="2"/>
      <c r="U516" s="19"/>
      <c r="V516" s="19"/>
    </row>
    <row r="517" spans="1:22" ht="13.8">
      <c r="A517" s="14">
        <v>511</v>
      </c>
      <c r="B517" s="15" t="e">
        <f>VLOOKUP($A517,DSMYDTU!$A$2:$E$487,2,0)</f>
        <v>#N/A</v>
      </c>
      <c r="C517" s="51" t="e">
        <f>VLOOKUP($A517,DSMYDTU!$A$2:$G$487,3,0)</f>
        <v>#N/A</v>
      </c>
      <c r="D517" s="52" t="e">
        <f>VLOOKUP($A517,DSMYDTU!$A$2:$G$487,4,0)</f>
        <v>#N/A</v>
      </c>
      <c r="E517" s="15" t="e">
        <f>VLOOKUP($A517,DSMYDTU!$A$2:$G$487,5,0)</f>
        <v>#N/A</v>
      </c>
      <c r="F517" s="16" t="e">
        <f>VLOOKUP($A517,DSMYDTU!$A$2:$G$487,6,0)</f>
        <v>#N/A</v>
      </c>
      <c r="G517" s="17" t="e">
        <f>VLOOKUP(B517,'TK MYDTU'!$B$8:$Q$8047,13,0)</f>
        <v>#N/A</v>
      </c>
      <c r="H517" s="17" t="e">
        <f>VLOOKUP(B517,'TK MYDTU'!$B$8:$Q$8047,14,0)</f>
        <v>#N/A</v>
      </c>
      <c r="I517" s="17" t="e">
        <f>VLOOKUP(B517,'TK MYDTU'!$B$8:$Q$8047,15,0)</f>
        <v>#N/A</v>
      </c>
      <c r="J517" s="17" t="e">
        <f>VLOOKUP(B517,'TK MYDTU'!$B$8:$Q$8047,16,0)</f>
        <v>#N/A</v>
      </c>
      <c r="K517" s="17" t="e">
        <f t="shared" si="28"/>
        <v>#N/A</v>
      </c>
      <c r="L517" s="17"/>
      <c r="M517" s="18">
        <f t="shared" si="29"/>
        <v>0</v>
      </c>
      <c r="N517" s="19" t="str">
        <f t="shared" si="30"/>
        <v>Không</v>
      </c>
      <c r="O517" s="19" t="e">
        <f>VLOOKUP($A517,DSMYDTU!$A$2:$G$487,7,0)</f>
        <v>#N/A</v>
      </c>
      <c r="P517" s="20"/>
      <c r="Q517" s="53" t="e">
        <f t="shared" si="31"/>
        <v>#N/A</v>
      </c>
      <c r="R517" s="17" t="e">
        <f>VLOOKUP($B517,'TK MYDTU'!$B$8:$X$5049,18,0)</f>
        <v>#N/A</v>
      </c>
      <c r="T517" s="2"/>
      <c r="U517" s="19"/>
      <c r="V517" s="19"/>
    </row>
    <row r="518" spans="1:22" ht="13.8">
      <c r="A518" s="14">
        <v>512</v>
      </c>
      <c r="B518" s="15" t="e">
        <f>VLOOKUP($A518,DSMYDTU!$A$2:$E$487,2,0)</f>
        <v>#N/A</v>
      </c>
      <c r="C518" s="51" t="e">
        <f>VLOOKUP($A518,DSMYDTU!$A$2:$G$487,3,0)</f>
        <v>#N/A</v>
      </c>
      <c r="D518" s="52" t="e">
        <f>VLOOKUP($A518,DSMYDTU!$A$2:$G$487,4,0)</f>
        <v>#N/A</v>
      </c>
      <c r="E518" s="15" t="e">
        <f>VLOOKUP($A518,DSMYDTU!$A$2:$G$487,5,0)</f>
        <v>#N/A</v>
      </c>
      <c r="F518" s="16" t="e">
        <f>VLOOKUP($A518,DSMYDTU!$A$2:$G$487,6,0)</f>
        <v>#N/A</v>
      </c>
      <c r="G518" s="17" t="e">
        <f>VLOOKUP(B518,'TK MYDTU'!$B$8:$Q$8047,13,0)</f>
        <v>#N/A</v>
      </c>
      <c r="H518" s="17" t="e">
        <f>VLOOKUP(B518,'TK MYDTU'!$B$8:$Q$8047,14,0)</f>
        <v>#N/A</v>
      </c>
      <c r="I518" s="17" t="e">
        <f>VLOOKUP(B518,'TK MYDTU'!$B$8:$Q$8047,15,0)</f>
        <v>#N/A</v>
      </c>
      <c r="J518" s="17" t="e">
        <f>VLOOKUP(B518,'TK MYDTU'!$B$8:$Q$8047,16,0)</f>
        <v>#N/A</v>
      </c>
      <c r="K518" s="17" t="e">
        <f t="shared" si="28"/>
        <v>#N/A</v>
      </c>
      <c r="L518" s="17"/>
      <c r="M518" s="18">
        <f t="shared" si="29"/>
        <v>0</v>
      </c>
      <c r="N518" s="19" t="str">
        <f t="shared" si="30"/>
        <v>Không</v>
      </c>
      <c r="O518" s="19" t="e">
        <f>VLOOKUP($A518,DSMYDTU!$A$2:$G$487,7,0)</f>
        <v>#N/A</v>
      </c>
      <c r="P518" s="20"/>
      <c r="Q518" s="53" t="e">
        <f t="shared" si="31"/>
        <v>#N/A</v>
      </c>
      <c r="R518" s="17" t="e">
        <f>VLOOKUP($B518,'TK MYDTU'!$B$8:$X$5049,18,0)</f>
        <v>#N/A</v>
      </c>
      <c r="T518" s="2"/>
      <c r="U518" s="19"/>
      <c r="V518" s="19"/>
    </row>
    <row r="519" spans="1:22" ht="13.8">
      <c r="A519" s="14">
        <v>513</v>
      </c>
      <c r="B519" s="15" t="e">
        <f>VLOOKUP($A519,DSMYDTU!$A$2:$E$487,2,0)</f>
        <v>#N/A</v>
      </c>
      <c r="C519" s="51" t="e">
        <f>VLOOKUP($A519,DSMYDTU!$A$2:$G$487,3,0)</f>
        <v>#N/A</v>
      </c>
      <c r="D519" s="52" t="e">
        <f>VLOOKUP($A519,DSMYDTU!$A$2:$G$487,4,0)</f>
        <v>#N/A</v>
      </c>
      <c r="E519" s="15" t="e">
        <f>VLOOKUP($A519,DSMYDTU!$A$2:$G$487,5,0)</f>
        <v>#N/A</v>
      </c>
      <c r="F519" s="16" t="e">
        <f>VLOOKUP($A519,DSMYDTU!$A$2:$G$487,6,0)</f>
        <v>#N/A</v>
      </c>
      <c r="G519" s="17" t="e">
        <f>VLOOKUP(B519,'TK MYDTU'!$B$8:$Q$8047,13,0)</f>
        <v>#N/A</v>
      </c>
      <c r="H519" s="17" t="e">
        <f>VLOOKUP(B519,'TK MYDTU'!$B$8:$Q$8047,14,0)</f>
        <v>#N/A</v>
      </c>
      <c r="I519" s="17" t="e">
        <f>VLOOKUP(B519,'TK MYDTU'!$B$8:$Q$8047,15,0)</f>
        <v>#N/A</v>
      </c>
      <c r="J519" s="17" t="e">
        <f>VLOOKUP(B519,'TK MYDTU'!$B$8:$Q$8047,16,0)</f>
        <v>#N/A</v>
      </c>
      <c r="K519" s="17" t="e">
        <f t="shared" ref="K519:K582" si="32">J519=L519</f>
        <v>#N/A</v>
      </c>
      <c r="L519" s="17"/>
      <c r="M519" s="18">
        <f t="shared" ref="M519:M582" si="33">IF(AND(L519&gt;=1,ISNUMBER(L519)=TRUE),ROUND(SUMPRODUCT(G519:L519,$G$6:$L$6)/$M$6,1),0)</f>
        <v>0</v>
      </c>
      <c r="N519" s="19" t="str">
        <f t="shared" si="30"/>
        <v>Không</v>
      </c>
      <c r="O519" s="19" t="e">
        <f>VLOOKUP($A519,DSMYDTU!$A$2:$G$487,7,0)</f>
        <v>#N/A</v>
      </c>
      <c r="P519" s="20"/>
      <c r="Q519" s="53" t="e">
        <f t="shared" si="31"/>
        <v>#N/A</v>
      </c>
      <c r="R519" s="17" t="e">
        <f>VLOOKUP($B519,'TK MYDTU'!$B$8:$X$5049,18,0)</f>
        <v>#N/A</v>
      </c>
      <c r="T519" s="2"/>
      <c r="U519" s="19"/>
      <c r="V519" s="19"/>
    </row>
    <row r="520" spans="1:22" ht="13.8">
      <c r="A520" s="14">
        <v>514</v>
      </c>
      <c r="B520" s="15" t="e">
        <f>VLOOKUP($A520,DSMYDTU!$A$2:$E$487,2,0)</f>
        <v>#N/A</v>
      </c>
      <c r="C520" s="51" t="e">
        <f>VLOOKUP($A520,DSMYDTU!$A$2:$G$487,3,0)</f>
        <v>#N/A</v>
      </c>
      <c r="D520" s="52" t="e">
        <f>VLOOKUP($A520,DSMYDTU!$A$2:$G$487,4,0)</f>
        <v>#N/A</v>
      </c>
      <c r="E520" s="15" t="e">
        <f>VLOOKUP($A520,DSMYDTU!$A$2:$G$487,5,0)</f>
        <v>#N/A</v>
      </c>
      <c r="F520" s="16" t="e">
        <f>VLOOKUP($A520,DSMYDTU!$A$2:$G$487,6,0)</f>
        <v>#N/A</v>
      </c>
      <c r="G520" s="17" t="e">
        <f>VLOOKUP(B520,'TK MYDTU'!$B$8:$Q$8047,13,0)</f>
        <v>#N/A</v>
      </c>
      <c r="H520" s="17" t="e">
        <f>VLOOKUP(B520,'TK MYDTU'!$B$8:$Q$8047,14,0)</f>
        <v>#N/A</v>
      </c>
      <c r="I520" s="17" t="e">
        <f>VLOOKUP(B520,'TK MYDTU'!$B$8:$Q$8047,15,0)</f>
        <v>#N/A</v>
      </c>
      <c r="J520" s="17" t="e">
        <f>VLOOKUP(B520,'TK MYDTU'!$B$8:$Q$8047,16,0)</f>
        <v>#N/A</v>
      </c>
      <c r="K520" s="17" t="e">
        <f t="shared" si="32"/>
        <v>#N/A</v>
      </c>
      <c r="L520" s="17"/>
      <c r="M520" s="18">
        <f t="shared" si="33"/>
        <v>0</v>
      </c>
      <c r="N520" s="19" t="str">
        <f t="shared" ref="N520:N542" si="34">VLOOKUP(M520,$S$7:$T$542,2,0)</f>
        <v>Không</v>
      </c>
      <c r="O520" s="19" t="e">
        <f>VLOOKUP($A520,DSMYDTU!$A$2:$G$487,7,0)</f>
        <v>#N/A</v>
      </c>
      <c r="P520" s="20"/>
      <c r="Q520" s="53" t="e">
        <f t="shared" ref="Q520:Q542" si="35">R520=M520</f>
        <v>#N/A</v>
      </c>
      <c r="R520" s="17" t="e">
        <f>VLOOKUP($B520,'TK MYDTU'!$B$8:$X$5049,18,0)</f>
        <v>#N/A</v>
      </c>
      <c r="T520" s="2"/>
      <c r="U520" s="19"/>
      <c r="V520" s="19"/>
    </row>
    <row r="521" spans="1:22" ht="13.8">
      <c r="A521" s="14">
        <v>515</v>
      </c>
      <c r="B521" s="15" t="e">
        <f>VLOOKUP($A521,DSMYDTU!$A$2:$E$487,2,0)</f>
        <v>#N/A</v>
      </c>
      <c r="C521" s="51" t="e">
        <f>VLOOKUP($A521,DSMYDTU!$A$2:$G$487,3,0)</f>
        <v>#N/A</v>
      </c>
      <c r="D521" s="52" t="e">
        <f>VLOOKUP($A521,DSMYDTU!$A$2:$G$487,4,0)</f>
        <v>#N/A</v>
      </c>
      <c r="E521" s="15" t="e">
        <f>VLOOKUP($A521,DSMYDTU!$A$2:$G$487,5,0)</f>
        <v>#N/A</v>
      </c>
      <c r="F521" s="16" t="e">
        <f>VLOOKUP($A521,DSMYDTU!$A$2:$G$487,6,0)</f>
        <v>#N/A</v>
      </c>
      <c r="G521" s="17" t="e">
        <f>VLOOKUP(B521,'TK MYDTU'!$B$8:$Q$8047,13,0)</f>
        <v>#N/A</v>
      </c>
      <c r="H521" s="17" t="e">
        <f>VLOOKUP(B521,'TK MYDTU'!$B$8:$Q$8047,14,0)</f>
        <v>#N/A</v>
      </c>
      <c r="I521" s="17" t="e">
        <f>VLOOKUP(B521,'TK MYDTU'!$B$8:$Q$8047,15,0)</f>
        <v>#N/A</v>
      </c>
      <c r="J521" s="17" t="e">
        <f>VLOOKUP(B521,'TK MYDTU'!$B$8:$Q$8047,16,0)</f>
        <v>#N/A</v>
      </c>
      <c r="K521" s="17" t="e">
        <f t="shared" si="32"/>
        <v>#N/A</v>
      </c>
      <c r="L521" s="17"/>
      <c r="M521" s="18">
        <f t="shared" si="33"/>
        <v>0</v>
      </c>
      <c r="N521" s="19" t="str">
        <f t="shared" si="34"/>
        <v>Không</v>
      </c>
      <c r="O521" s="19" t="e">
        <f>VLOOKUP($A521,DSMYDTU!$A$2:$G$487,7,0)</f>
        <v>#N/A</v>
      </c>
      <c r="P521" s="20"/>
      <c r="Q521" s="53" t="e">
        <f t="shared" si="35"/>
        <v>#N/A</v>
      </c>
      <c r="R521" s="17" t="e">
        <f>VLOOKUP($B521,'TK MYDTU'!$B$8:$X$5049,18,0)</f>
        <v>#N/A</v>
      </c>
      <c r="T521" s="2"/>
      <c r="U521" s="19"/>
      <c r="V521" s="19"/>
    </row>
    <row r="522" spans="1:22" ht="13.8">
      <c r="A522" s="14">
        <v>516</v>
      </c>
      <c r="B522" s="15" t="e">
        <f>VLOOKUP($A522,DSMYDTU!$A$2:$E$487,2,0)</f>
        <v>#N/A</v>
      </c>
      <c r="C522" s="51" t="e">
        <f>VLOOKUP($A522,DSMYDTU!$A$2:$G$487,3,0)</f>
        <v>#N/A</v>
      </c>
      <c r="D522" s="52" t="e">
        <f>VLOOKUP($A522,DSMYDTU!$A$2:$G$487,4,0)</f>
        <v>#N/A</v>
      </c>
      <c r="E522" s="15" t="e">
        <f>VLOOKUP($A522,DSMYDTU!$A$2:$G$487,5,0)</f>
        <v>#N/A</v>
      </c>
      <c r="F522" s="16" t="e">
        <f>VLOOKUP($A522,DSMYDTU!$A$2:$G$487,6,0)</f>
        <v>#N/A</v>
      </c>
      <c r="G522" s="17" t="e">
        <f>VLOOKUP(B522,'TK MYDTU'!$B$8:$Q$8047,13,0)</f>
        <v>#N/A</v>
      </c>
      <c r="H522" s="17" t="e">
        <f>VLOOKUP(B522,'TK MYDTU'!$B$8:$Q$8047,14,0)</f>
        <v>#N/A</v>
      </c>
      <c r="I522" s="17" t="e">
        <f>VLOOKUP(B522,'TK MYDTU'!$B$8:$Q$8047,15,0)</f>
        <v>#N/A</v>
      </c>
      <c r="J522" s="17" t="e">
        <f>VLOOKUP(B522,'TK MYDTU'!$B$8:$Q$8047,16,0)</f>
        <v>#N/A</v>
      </c>
      <c r="K522" s="17" t="e">
        <f t="shared" si="32"/>
        <v>#N/A</v>
      </c>
      <c r="L522" s="17"/>
      <c r="M522" s="18">
        <f t="shared" si="33"/>
        <v>0</v>
      </c>
      <c r="N522" s="19" t="str">
        <f t="shared" si="34"/>
        <v>Không</v>
      </c>
      <c r="O522" s="19" t="e">
        <f>VLOOKUP($A522,DSMYDTU!$A$2:$G$487,7,0)</f>
        <v>#N/A</v>
      </c>
      <c r="P522" s="20"/>
      <c r="Q522" s="53" t="e">
        <f t="shared" si="35"/>
        <v>#N/A</v>
      </c>
      <c r="R522" s="17" t="e">
        <f>VLOOKUP($B522,'TK MYDTU'!$B$8:$X$5049,18,0)</f>
        <v>#N/A</v>
      </c>
      <c r="T522" s="2"/>
      <c r="U522" s="19"/>
      <c r="V522" s="19"/>
    </row>
    <row r="523" spans="1:22" ht="13.8">
      <c r="A523" s="14">
        <v>517</v>
      </c>
      <c r="B523" s="15" t="e">
        <f>VLOOKUP($A523,DSMYDTU!$A$2:$E$487,2,0)</f>
        <v>#N/A</v>
      </c>
      <c r="C523" s="51" t="e">
        <f>VLOOKUP($A523,DSMYDTU!$A$2:$G$487,3,0)</f>
        <v>#N/A</v>
      </c>
      <c r="D523" s="52" t="e">
        <f>VLOOKUP($A523,DSMYDTU!$A$2:$G$487,4,0)</f>
        <v>#N/A</v>
      </c>
      <c r="E523" s="15" t="e">
        <f>VLOOKUP($A523,DSMYDTU!$A$2:$G$487,5,0)</f>
        <v>#N/A</v>
      </c>
      <c r="F523" s="16" t="e">
        <f>VLOOKUP($A523,DSMYDTU!$A$2:$G$487,6,0)</f>
        <v>#N/A</v>
      </c>
      <c r="G523" s="17" t="e">
        <f>VLOOKUP(B523,'TK MYDTU'!$B$8:$Q$8047,13,0)</f>
        <v>#N/A</v>
      </c>
      <c r="H523" s="17" t="e">
        <f>VLOOKUP(B523,'TK MYDTU'!$B$8:$Q$8047,14,0)</f>
        <v>#N/A</v>
      </c>
      <c r="I523" s="17" t="e">
        <f>VLOOKUP(B523,'TK MYDTU'!$B$8:$Q$8047,15,0)</f>
        <v>#N/A</v>
      </c>
      <c r="J523" s="17" t="e">
        <f>VLOOKUP(B523,'TK MYDTU'!$B$8:$Q$8047,16,0)</f>
        <v>#N/A</v>
      </c>
      <c r="K523" s="17" t="e">
        <f t="shared" si="32"/>
        <v>#N/A</v>
      </c>
      <c r="L523" s="17"/>
      <c r="M523" s="18">
        <f t="shared" si="33"/>
        <v>0</v>
      </c>
      <c r="N523" s="19" t="str">
        <f t="shared" si="34"/>
        <v>Không</v>
      </c>
      <c r="O523" s="19" t="e">
        <f>VLOOKUP($A523,DSMYDTU!$A$2:$G$487,7,0)</f>
        <v>#N/A</v>
      </c>
      <c r="P523" s="20"/>
      <c r="Q523" s="53" t="e">
        <f t="shared" si="35"/>
        <v>#N/A</v>
      </c>
      <c r="R523" s="17" t="e">
        <f>VLOOKUP($B523,'TK MYDTU'!$B$8:$X$5049,18,0)</f>
        <v>#N/A</v>
      </c>
      <c r="T523" s="2"/>
      <c r="U523" s="19"/>
      <c r="V523" s="19"/>
    </row>
    <row r="524" spans="1:22" ht="13.8">
      <c r="A524" s="14">
        <v>518</v>
      </c>
      <c r="B524" s="15" t="e">
        <f>VLOOKUP($A524,DSMYDTU!$A$2:$E$487,2,0)</f>
        <v>#N/A</v>
      </c>
      <c r="C524" s="51" t="e">
        <f>VLOOKUP($A524,DSMYDTU!$A$2:$G$487,3,0)</f>
        <v>#N/A</v>
      </c>
      <c r="D524" s="52" t="e">
        <f>VLOOKUP($A524,DSMYDTU!$A$2:$G$487,4,0)</f>
        <v>#N/A</v>
      </c>
      <c r="E524" s="15" t="e">
        <f>VLOOKUP($A524,DSMYDTU!$A$2:$G$487,5,0)</f>
        <v>#N/A</v>
      </c>
      <c r="F524" s="16" t="e">
        <f>VLOOKUP($A524,DSMYDTU!$A$2:$G$487,6,0)</f>
        <v>#N/A</v>
      </c>
      <c r="G524" s="17" t="e">
        <f>VLOOKUP(B524,'TK MYDTU'!$B$8:$Q$8047,13,0)</f>
        <v>#N/A</v>
      </c>
      <c r="H524" s="17" t="e">
        <f>VLOOKUP(B524,'TK MYDTU'!$B$8:$Q$8047,14,0)</f>
        <v>#N/A</v>
      </c>
      <c r="I524" s="17" t="e">
        <f>VLOOKUP(B524,'TK MYDTU'!$B$8:$Q$8047,15,0)</f>
        <v>#N/A</v>
      </c>
      <c r="J524" s="17" t="e">
        <f>VLOOKUP(B524,'TK MYDTU'!$B$8:$Q$8047,16,0)</f>
        <v>#N/A</v>
      </c>
      <c r="K524" s="17" t="e">
        <f t="shared" si="32"/>
        <v>#N/A</v>
      </c>
      <c r="L524" s="17"/>
      <c r="M524" s="18">
        <f t="shared" si="33"/>
        <v>0</v>
      </c>
      <c r="N524" s="19" t="str">
        <f t="shared" si="34"/>
        <v>Không</v>
      </c>
      <c r="O524" s="19" t="e">
        <f>VLOOKUP($A524,DSMYDTU!$A$2:$G$487,7,0)</f>
        <v>#N/A</v>
      </c>
      <c r="P524" s="20"/>
      <c r="Q524" s="53" t="e">
        <f t="shared" si="35"/>
        <v>#N/A</v>
      </c>
      <c r="R524" s="17" t="e">
        <f>VLOOKUP($B524,'TK MYDTU'!$B$8:$X$5049,18,0)</f>
        <v>#N/A</v>
      </c>
      <c r="T524" s="2"/>
      <c r="U524" s="19"/>
      <c r="V524" s="19"/>
    </row>
    <row r="525" spans="1:22" ht="13.8">
      <c r="A525" s="14">
        <v>519</v>
      </c>
      <c r="B525" s="15" t="e">
        <f>VLOOKUP($A525,DSMYDTU!$A$2:$E$487,2,0)</f>
        <v>#N/A</v>
      </c>
      <c r="C525" s="51" t="e">
        <f>VLOOKUP($A525,DSMYDTU!$A$2:$G$487,3,0)</f>
        <v>#N/A</v>
      </c>
      <c r="D525" s="52" t="e">
        <f>VLOOKUP($A525,DSMYDTU!$A$2:$G$487,4,0)</f>
        <v>#N/A</v>
      </c>
      <c r="E525" s="15" t="e">
        <f>VLOOKUP($A525,DSMYDTU!$A$2:$G$487,5,0)</f>
        <v>#N/A</v>
      </c>
      <c r="F525" s="16" t="e">
        <f>VLOOKUP($A525,DSMYDTU!$A$2:$G$487,6,0)</f>
        <v>#N/A</v>
      </c>
      <c r="G525" s="17" t="e">
        <f>VLOOKUP(B525,'TK MYDTU'!$B$8:$Q$8047,13,0)</f>
        <v>#N/A</v>
      </c>
      <c r="H525" s="17" t="e">
        <f>VLOOKUP(B525,'TK MYDTU'!$B$8:$Q$8047,14,0)</f>
        <v>#N/A</v>
      </c>
      <c r="I525" s="17" t="e">
        <f>VLOOKUP(B525,'TK MYDTU'!$B$8:$Q$8047,15,0)</f>
        <v>#N/A</v>
      </c>
      <c r="J525" s="17" t="e">
        <f>VLOOKUP(B525,'TK MYDTU'!$B$8:$Q$8047,16,0)</f>
        <v>#N/A</v>
      </c>
      <c r="K525" s="17" t="e">
        <f t="shared" si="32"/>
        <v>#N/A</v>
      </c>
      <c r="L525" s="17"/>
      <c r="M525" s="18">
        <f t="shared" si="33"/>
        <v>0</v>
      </c>
      <c r="N525" s="19" t="str">
        <f t="shared" si="34"/>
        <v>Không</v>
      </c>
      <c r="O525" s="19" t="e">
        <f>VLOOKUP($A525,DSMYDTU!$A$2:$G$487,7,0)</f>
        <v>#N/A</v>
      </c>
      <c r="P525" s="20"/>
      <c r="Q525" s="53" t="e">
        <f t="shared" si="35"/>
        <v>#N/A</v>
      </c>
      <c r="R525" s="17" t="e">
        <f>VLOOKUP($B525,'TK MYDTU'!$B$8:$X$5049,18,0)</f>
        <v>#N/A</v>
      </c>
      <c r="T525" s="2"/>
      <c r="U525" s="19"/>
      <c r="V525" s="19"/>
    </row>
    <row r="526" spans="1:22" ht="13.8">
      <c r="A526" s="14">
        <v>520</v>
      </c>
      <c r="B526" s="15" t="e">
        <f>VLOOKUP($A526,DSMYDTU!$A$2:$E$487,2,0)</f>
        <v>#N/A</v>
      </c>
      <c r="C526" s="51" t="e">
        <f>VLOOKUP($A526,DSMYDTU!$A$2:$G$487,3,0)</f>
        <v>#N/A</v>
      </c>
      <c r="D526" s="52" t="e">
        <f>VLOOKUP($A526,DSMYDTU!$A$2:$G$487,4,0)</f>
        <v>#N/A</v>
      </c>
      <c r="E526" s="15" t="e">
        <f>VLOOKUP($A526,DSMYDTU!$A$2:$G$487,5,0)</f>
        <v>#N/A</v>
      </c>
      <c r="F526" s="16" t="e">
        <f>VLOOKUP($A526,DSMYDTU!$A$2:$G$487,6,0)</f>
        <v>#N/A</v>
      </c>
      <c r="G526" s="17" t="e">
        <f>VLOOKUP(B526,'TK MYDTU'!$B$8:$Q$8047,13,0)</f>
        <v>#N/A</v>
      </c>
      <c r="H526" s="17" t="e">
        <f>VLOOKUP(B526,'TK MYDTU'!$B$8:$Q$8047,14,0)</f>
        <v>#N/A</v>
      </c>
      <c r="I526" s="17" t="e">
        <f>VLOOKUP(B526,'TK MYDTU'!$B$8:$Q$8047,15,0)</f>
        <v>#N/A</v>
      </c>
      <c r="J526" s="17" t="e">
        <f>VLOOKUP(B526,'TK MYDTU'!$B$8:$Q$8047,16,0)</f>
        <v>#N/A</v>
      </c>
      <c r="K526" s="17" t="e">
        <f t="shared" si="32"/>
        <v>#N/A</v>
      </c>
      <c r="L526" s="17"/>
      <c r="M526" s="18">
        <f t="shared" si="33"/>
        <v>0</v>
      </c>
      <c r="N526" s="19" t="str">
        <f t="shared" si="34"/>
        <v>Không</v>
      </c>
      <c r="O526" s="19" t="e">
        <f>VLOOKUP($A526,DSMYDTU!$A$2:$G$487,7,0)</f>
        <v>#N/A</v>
      </c>
      <c r="P526" s="20"/>
      <c r="Q526" s="53" t="e">
        <f t="shared" si="35"/>
        <v>#N/A</v>
      </c>
      <c r="R526" s="17" t="e">
        <f>VLOOKUP($B526,'TK MYDTU'!$B$8:$X$5049,18,0)</f>
        <v>#N/A</v>
      </c>
      <c r="T526" s="2"/>
      <c r="U526" s="19"/>
      <c r="V526" s="19"/>
    </row>
    <row r="527" spans="1:22" ht="13.8">
      <c r="A527" s="14">
        <v>521</v>
      </c>
      <c r="B527" s="15" t="e">
        <f>VLOOKUP($A527,DSMYDTU!$A$2:$E$487,2,0)</f>
        <v>#N/A</v>
      </c>
      <c r="C527" s="51" t="e">
        <f>VLOOKUP($A527,DSMYDTU!$A$2:$G$487,3,0)</f>
        <v>#N/A</v>
      </c>
      <c r="D527" s="52" t="e">
        <f>VLOOKUP($A527,DSMYDTU!$A$2:$G$487,4,0)</f>
        <v>#N/A</v>
      </c>
      <c r="E527" s="15" t="e">
        <f>VLOOKUP($A527,DSMYDTU!$A$2:$G$487,5,0)</f>
        <v>#N/A</v>
      </c>
      <c r="F527" s="16" t="e">
        <f>VLOOKUP($A527,DSMYDTU!$A$2:$G$487,6,0)</f>
        <v>#N/A</v>
      </c>
      <c r="G527" s="17" t="e">
        <f>VLOOKUP(B527,'TK MYDTU'!$B$8:$Q$8047,13,0)</f>
        <v>#N/A</v>
      </c>
      <c r="H527" s="17" t="e">
        <f>VLOOKUP(B527,'TK MYDTU'!$B$8:$Q$8047,14,0)</f>
        <v>#N/A</v>
      </c>
      <c r="I527" s="17" t="e">
        <f>VLOOKUP(B527,'TK MYDTU'!$B$8:$Q$8047,15,0)</f>
        <v>#N/A</v>
      </c>
      <c r="J527" s="17" t="e">
        <f>VLOOKUP(B527,'TK MYDTU'!$B$8:$Q$8047,16,0)</f>
        <v>#N/A</v>
      </c>
      <c r="K527" s="17" t="e">
        <f t="shared" si="32"/>
        <v>#N/A</v>
      </c>
      <c r="L527" s="17"/>
      <c r="M527" s="18">
        <f t="shared" si="33"/>
        <v>0</v>
      </c>
      <c r="N527" s="19" t="str">
        <f t="shared" si="34"/>
        <v>Không</v>
      </c>
      <c r="O527" s="19" t="e">
        <f>VLOOKUP($A527,DSMYDTU!$A$2:$G$487,7,0)</f>
        <v>#N/A</v>
      </c>
      <c r="P527" s="20"/>
      <c r="Q527" s="53" t="e">
        <f t="shared" si="35"/>
        <v>#N/A</v>
      </c>
      <c r="R527" s="17" t="e">
        <f>VLOOKUP($B527,'TK MYDTU'!$B$8:$X$5049,18,0)</f>
        <v>#N/A</v>
      </c>
      <c r="T527" s="2"/>
      <c r="U527" s="19"/>
      <c r="V527" s="19"/>
    </row>
    <row r="528" spans="1:22" ht="13.8">
      <c r="A528" s="14">
        <v>522</v>
      </c>
      <c r="B528" s="15" t="e">
        <f>VLOOKUP($A528,DSMYDTU!$A$2:$E$487,2,0)</f>
        <v>#N/A</v>
      </c>
      <c r="C528" s="51" t="e">
        <f>VLOOKUP($A528,DSMYDTU!$A$2:$G$487,3,0)</f>
        <v>#N/A</v>
      </c>
      <c r="D528" s="52" t="e">
        <f>VLOOKUP($A528,DSMYDTU!$A$2:$G$487,4,0)</f>
        <v>#N/A</v>
      </c>
      <c r="E528" s="15" t="e">
        <f>VLOOKUP($A528,DSMYDTU!$A$2:$G$487,5,0)</f>
        <v>#N/A</v>
      </c>
      <c r="F528" s="16" t="e">
        <f>VLOOKUP($A528,DSMYDTU!$A$2:$G$487,6,0)</f>
        <v>#N/A</v>
      </c>
      <c r="G528" s="17" t="e">
        <f>VLOOKUP(B528,'TK MYDTU'!$B$8:$Q$8047,13,0)</f>
        <v>#N/A</v>
      </c>
      <c r="H528" s="17" t="e">
        <f>VLOOKUP(B528,'TK MYDTU'!$B$8:$Q$8047,14,0)</f>
        <v>#N/A</v>
      </c>
      <c r="I528" s="17" t="e">
        <f>VLOOKUP(B528,'TK MYDTU'!$B$8:$Q$8047,15,0)</f>
        <v>#N/A</v>
      </c>
      <c r="J528" s="17" t="e">
        <f>VLOOKUP(B528,'TK MYDTU'!$B$8:$Q$8047,16,0)</f>
        <v>#N/A</v>
      </c>
      <c r="K528" s="17" t="e">
        <f t="shared" si="32"/>
        <v>#N/A</v>
      </c>
      <c r="L528" s="17"/>
      <c r="M528" s="18">
        <f t="shared" si="33"/>
        <v>0</v>
      </c>
      <c r="N528" s="19" t="str">
        <f t="shared" si="34"/>
        <v>Không</v>
      </c>
      <c r="O528" s="19" t="e">
        <f>VLOOKUP($A528,DSMYDTU!$A$2:$G$487,7,0)</f>
        <v>#N/A</v>
      </c>
      <c r="P528" s="20"/>
      <c r="Q528" s="53" t="e">
        <f t="shared" si="35"/>
        <v>#N/A</v>
      </c>
      <c r="R528" s="17" t="e">
        <f>VLOOKUP($B528,'TK MYDTU'!$B$8:$X$5049,18,0)</f>
        <v>#N/A</v>
      </c>
      <c r="T528" s="2"/>
      <c r="U528" s="19"/>
      <c r="V528" s="19"/>
    </row>
    <row r="529" spans="1:22" ht="13.8">
      <c r="A529" s="14">
        <v>523</v>
      </c>
      <c r="B529" s="15" t="e">
        <f>VLOOKUP($A529,DSMYDTU!$A$2:$E$487,2,0)</f>
        <v>#N/A</v>
      </c>
      <c r="C529" s="51" t="e">
        <f>VLOOKUP($A529,DSMYDTU!$A$2:$G$487,3,0)</f>
        <v>#N/A</v>
      </c>
      <c r="D529" s="52" t="e">
        <f>VLOOKUP($A529,DSMYDTU!$A$2:$G$487,4,0)</f>
        <v>#N/A</v>
      </c>
      <c r="E529" s="15" t="e">
        <f>VLOOKUP($A529,DSMYDTU!$A$2:$G$487,5,0)</f>
        <v>#N/A</v>
      </c>
      <c r="F529" s="16" t="e">
        <f>VLOOKUP($A529,DSMYDTU!$A$2:$G$487,6,0)</f>
        <v>#N/A</v>
      </c>
      <c r="G529" s="17" t="e">
        <f>VLOOKUP(B529,'TK MYDTU'!$B$8:$Q$8047,13,0)</f>
        <v>#N/A</v>
      </c>
      <c r="H529" s="17" t="e">
        <f>VLOOKUP(B529,'TK MYDTU'!$B$8:$Q$8047,14,0)</f>
        <v>#N/A</v>
      </c>
      <c r="I529" s="17" t="e">
        <f>VLOOKUP(B529,'TK MYDTU'!$B$8:$Q$8047,15,0)</f>
        <v>#N/A</v>
      </c>
      <c r="J529" s="17" t="e">
        <f>VLOOKUP(B529,'TK MYDTU'!$B$8:$Q$8047,16,0)</f>
        <v>#N/A</v>
      </c>
      <c r="K529" s="17" t="e">
        <f t="shared" si="32"/>
        <v>#N/A</v>
      </c>
      <c r="L529" s="17"/>
      <c r="M529" s="18">
        <f t="shared" si="33"/>
        <v>0</v>
      </c>
      <c r="N529" s="19" t="str">
        <f t="shared" si="34"/>
        <v>Không</v>
      </c>
      <c r="O529" s="19" t="e">
        <f>VLOOKUP($A529,DSMYDTU!$A$2:$G$487,7,0)</f>
        <v>#N/A</v>
      </c>
      <c r="P529" s="20"/>
      <c r="Q529" s="53" t="e">
        <f t="shared" si="35"/>
        <v>#N/A</v>
      </c>
      <c r="R529" s="17" t="e">
        <f>VLOOKUP($B529,'TK MYDTU'!$B$8:$X$5049,18,0)</f>
        <v>#N/A</v>
      </c>
      <c r="T529" s="2"/>
      <c r="U529" s="19"/>
      <c r="V529" s="19"/>
    </row>
    <row r="530" spans="1:22" ht="13.8">
      <c r="A530" s="14">
        <v>524</v>
      </c>
      <c r="B530" s="15" t="e">
        <f>VLOOKUP($A530,DSMYDTU!$A$2:$E$487,2,0)</f>
        <v>#N/A</v>
      </c>
      <c r="C530" s="51" t="e">
        <f>VLOOKUP($A530,DSMYDTU!$A$2:$G$487,3,0)</f>
        <v>#N/A</v>
      </c>
      <c r="D530" s="52" t="e">
        <f>VLOOKUP($A530,DSMYDTU!$A$2:$G$487,4,0)</f>
        <v>#N/A</v>
      </c>
      <c r="E530" s="15" t="e">
        <f>VLOOKUP($A530,DSMYDTU!$A$2:$G$487,5,0)</f>
        <v>#N/A</v>
      </c>
      <c r="F530" s="16" t="e">
        <f>VLOOKUP($A530,DSMYDTU!$A$2:$G$487,6,0)</f>
        <v>#N/A</v>
      </c>
      <c r="G530" s="17" t="e">
        <f>VLOOKUP(B530,'TK MYDTU'!$B$8:$Q$8047,13,0)</f>
        <v>#N/A</v>
      </c>
      <c r="H530" s="17" t="e">
        <f>VLOOKUP(B530,'TK MYDTU'!$B$8:$Q$8047,14,0)</f>
        <v>#N/A</v>
      </c>
      <c r="I530" s="17" t="e">
        <f>VLOOKUP(B530,'TK MYDTU'!$B$8:$Q$8047,15,0)</f>
        <v>#N/A</v>
      </c>
      <c r="J530" s="17" t="e">
        <f>VLOOKUP(B530,'TK MYDTU'!$B$8:$Q$8047,16,0)</f>
        <v>#N/A</v>
      </c>
      <c r="K530" s="17" t="e">
        <f t="shared" si="32"/>
        <v>#N/A</v>
      </c>
      <c r="L530" s="17"/>
      <c r="M530" s="18">
        <f t="shared" si="33"/>
        <v>0</v>
      </c>
      <c r="N530" s="19" t="str">
        <f t="shared" si="34"/>
        <v>Không</v>
      </c>
      <c r="O530" s="19" t="e">
        <f>VLOOKUP($A530,DSMYDTU!$A$2:$G$487,7,0)</f>
        <v>#N/A</v>
      </c>
      <c r="P530" s="20"/>
      <c r="Q530" s="53" t="e">
        <f t="shared" si="35"/>
        <v>#N/A</v>
      </c>
      <c r="R530" s="17" t="e">
        <f>VLOOKUP($B530,'TK MYDTU'!$B$8:$X$5049,18,0)</f>
        <v>#N/A</v>
      </c>
      <c r="T530" s="2"/>
      <c r="U530" s="19"/>
      <c r="V530" s="19"/>
    </row>
    <row r="531" spans="1:22" ht="13.8">
      <c r="A531" s="14">
        <v>525</v>
      </c>
      <c r="B531" s="15" t="e">
        <f>VLOOKUP($A531,DSMYDTU!$A$2:$E$487,2,0)</f>
        <v>#N/A</v>
      </c>
      <c r="C531" s="51" t="e">
        <f>VLOOKUP($A531,DSMYDTU!$A$2:$G$487,3,0)</f>
        <v>#N/A</v>
      </c>
      <c r="D531" s="52" t="e">
        <f>VLOOKUP($A531,DSMYDTU!$A$2:$G$487,4,0)</f>
        <v>#N/A</v>
      </c>
      <c r="E531" s="15" t="e">
        <f>VLOOKUP($A531,DSMYDTU!$A$2:$G$487,5,0)</f>
        <v>#N/A</v>
      </c>
      <c r="F531" s="16" t="e">
        <f>VLOOKUP($A531,DSMYDTU!$A$2:$G$487,6,0)</f>
        <v>#N/A</v>
      </c>
      <c r="G531" s="17" t="e">
        <f>VLOOKUP(B531,'TK MYDTU'!$B$8:$Q$8047,13,0)</f>
        <v>#N/A</v>
      </c>
      <c r="H531" s="17" t="e">
        <f>VLOOKUP(B531,'TK MYDTU'!$B$8:$Q$8047,14,0)</f>
        <v>#N/A</v>
      </c>
      <c r="I531" s="17" t="e">
        <f>VLOOKUP(B531,'TK MYDTU'!$B$8:$Q$8047,15,0)</f>
        <v>#N/A</v>
      </c>
      <c r="J531" s="17" t="e">
        <f>VLOOKUP(B531,'TK MYDTU'!$B$8:$Q$8047,16,0)</f>
        <v>#N/A</v>
      </c>
      <c r="K531" s="17" t="e">
        <f t="shared" si="32"/>
        <v>#N/A</v>
      </c>
      <c r="L531" s="17"/>
      <c r="M531" s="18">
        <f t="shared" si="33"/>
        <v>0</v>
      </c>
      <c r="N531" s="19" t="str">
        <f t="shared" si="34"/>
        <v>Không</v>
      </c>
      <c r="O531" s="19" t="e">
        <f>VLOOKUP($A531,DSMYDTU!$A$2:$G$487,7,0)</f>
        <v>#N/A</v>
      </c>
      <c r="P531" s="20"/>
      <c r="Q531" s="53" t="e">
        <f t="shared" si="35"/>
        <v>#N/A</v>
      </c>
      <c r="R531" s="17" t="e">
        <f>VLOOKUP($B531,'TK MYDTU'!$B$8:$X$5049,18,0)</f>
        <v>#N/A</v>
      </c>
      <c r="T531" s="2"/>
      <c r="U531" s="19"/>
      <c r="V531" s="19"/>
    </row>
    <row r="532" spans="1:22" ht="13.8">
      <c r="A532" s="14">
        <v>526</v>
      </c>
      <c r="B532" s="15" t="e">
        <f>VLOOKUP($A532,DSMYDTU!$A$2:$E$487,2,0)</f>
        <v>#N/A</v>
      </c>
      <c r="C532" s="51" t="e">
        <f>VLOOKUP($A532,DSMYDTU!$A$2:$G$487,3,0)</f>
        <v>#N/A</v>
      </c>
      <c r="D532" s="52" t="e">
        <f>VLOOKUP($A532,DSMYDTU!$A$2:$G$487,4,0)</f>
        <v>#N/A</v>
      </c>
      <c r="E532" s="15" t="e">
        <f>VLOOKUP($A532,DSMYDTU!$A$2:$G$487,5,0)</f>
        <v>#N/A</v>
      </c>
      <c r="F532" s="16" t="e">
        <f>VLOOKUP($A532,DSMYDTU!$A$2:$G$487,6,0)</f>
        <v>#N/A</v>
      </c>
      <c r="G532" s="17" t="e">
        <f>VLOOKUP(B532,'TK MYDTU'!$B$8:$Q$8047,13,0)</f>
        <v>#N/A</v>
      </c>
      <c r="H532" s="17" t="e">
        <f>VLOOKUP(B532,'TK MYDTU'!$B$8:$Q$8047,14,0)</f>
        <v>#N/A</v>
      </c>
      <c r="I532" s="17" t="e">
        <f>VLOOKUP(B532,'TK MYDTU'!$B$8:$Q$8047,15,0)</f>
        <v>#N/A</v>
      </c>
      <c r="J532" s="17" t="e">
        <f>VLOOKUP(B532,'TK MYDTU'!$B$8:$Q$8047,16,0)</f>
        <v>#N/A</v>
      </c>
      <c r="K532" s="17" t="e">
        <f t="shared" si="32"/>
        <v>#N/A</v>
      </c>
      <c r="L532" s="17"/>
      <c r="M532" s="18">
        <f t="shared" si="33"/>
        <v>0</v>
      </c>
      <c r="N532" s="19" t="str">
        <f t="shared" si="34"/>
        <v>Không</v>
      </c>
      <c r="O532" s="19" t="e">
        <f>VLOOKUP($A532,DSMYDTU!$A$2:$G$487,7,0)</f>
        <v>#N/A</v>
      </c>
      <c r="P532" s="20"/>
      <c r="Q532" s="53" t="e">
        <f t="shared" si="35"/>
        <v>#N/A</v>
      </c>
      <c r="R532" s="17" t="e">
        <f>VLOOKUP($B532,'TK MYDTU'!$B$8:$X$5049,18,0)</f>
        <v>#N/A</v>
      </c>
      <c r="T532" s="2"/>
      <c r="U532" s="19"/>
      <c r="V532" s="19"/>
    </row>
    <row r="533" spans="1:22" ht="13.8">
      <c r="A533" s="14">
        <v>527</v>
      </c>
      <c r="B533" s="15" t="e">
        <f>VLOOKUP($A533,DSMYDTU!$A$2:$E$487,2,0)</f>
        <v>#N/A</v>
      </c>
      <c r="C533" s="51" t="e">
        <f>VLOOKUP($A533,DSMYDTU!$A$2:$G$487,3,0)</f>
        <v>#N/A</v>
      </c>
      <c r="D533" s="52" t="e">
        <f>VLOOKUP($A533,DSMYDTU!$A$2:$G$487,4,0)</f>
        <v>#N/A</v>
      </c>
      <c r="E533" s="15" t="e">
        <f>VLOOKUP($A533,DSMYDTU!$A$2:$G$487,5,0)</f>
        <v>#N/A</v>
      </c>
      <c r="F533" s="16" t="e">
        <f>VLOOKUP($A533,DSMYDTU!$A$2:$G$487,6,0)</f>
        <v>#N/A</v>
      </c>
      <c r="G533" s="17" t="e">
        <f>VLOOKUP(B533,'TK MYDTU'!$B$8:$Q$8047,13,0)</f>
        <v>#N/A</v>
      </c>
      <c r="H533" s="17" t="e">
        <f>VLOOKUP(B533,'TK MYDTU'!$B$8:$Q$8047,14,0)</f>
        <v>#N/A</v>
      </c>
      <c r="I533" s="17" t="e">
        <f>VLOOKUP(B533,'TK MYDTU'!$B$8:$Q$8047,15,0)</f>
        <v>#N/A</v>
      </c>
      <c r="J533" s="17" t="e">
        <f>VLOOKUP(B533,'TK MYDTU'!$B$8:$Q$8047,16,0)</f>
        <v>#N/A</v>
      </c>
      <c r="K533" s="17" t="e">
        <f t="shared" si="32"/>
        <v>#N/A</v>
      </c>
      <c r="L533" s="17"/>
      <c r="M533" s="18">
        <f t="shared" si="33"/>
        <v>0</v>
      </c>
      <c r="N533" s="19" t="str">
        <f t="shared" si="34"/>
        <v>Không</v>
      </c>
      <c r="O533" s="19" t="e">
        <f>VLOOKUP($A533,DSMYDTU!$A$2:$G$487,7,0)</f>
        <v>#N/A</v>
      </c>
      <c r="P533" s="20"/>
      <c r="Q533" s="53" t="e">
        <f t="shared" si="35"/>
        <v>#N/A</v>
      </c>
      <c r="R533" s="17" t="e">
        <f>VLOOKUP($B533,'TK MYDTU'!$B$8:$X$5049,18,0)</f>
        <v>#N/A</v>
      </c>
      <c r="T533" s="2"/>
      <c r="U533" s="19"/>
      <c r="V533" s="19"/>
    </row>
    <row r="534" spans="1:22" ht="13.8">
      <c r="A534" s="14">
        <v>528</v>
      </c>
      <c r="B534" s="15" t="e">
        <f>VLOOKUP($A534,DSMYDTU!$A$2:$E$487,2,0)</f>
        <v>#N/A</v>
      </c>
      <c r="C534" s="51" t="e">
        <f>VLOOKUP($A534,DSMYDTU!$A$2:$G$487,3,0)</f>
        <v>#N/A</v>
      </c>
      <c r="D534" s="52" t="e">
        <f>VLOOKUP($A534,DSMYDTU!$A$2:$G$487,4,0)</f>
        <v>#N/A</v>
      </c>
      <c r="E534" s="15" t="e">
        <f>VLOOKUP($A534,DSMYDTU!$A$2:$G$487,5,0)</f>
        <v>#N/A</v>
      </c>
      <c r="F534" s="16" t="e">
        <f>VLOOKUP($A534,DSMYDTU!$A$2:$G$487,6,0)</f>
        <v>#N/A</v>
      </c>
      <c r="G534" s="17" t="e">
        <f>VLOOKUP(B534,'TK MYDTU'!$B$8:$Q$8047,13,0)</f>
        <v>#N/A</v>
      </c>
      <c r="H534" s="17" t="e">
        <f>VLOOKUP(B534,'TK MYDTU'!$B$8:$Q$8047,14,0)</f>
        <v>#N/A</v>
      </c>
      <c r="I534" s="17" t="e">
        <f>VLOOKUP(B534,'TK MYDTU'!$B$8:$Q$8047,15,0)</f>
        <v>#N/A</v>
      </c>
      <c r="J534" s="17" t="e">
        <f>VLOOKUP(B534,'TK MYDTU'!$B$8:$Q$8047,16,0)</f>
        <v>#N/A</v>
      </c>
      <c r="K534" s="17" t="e">
        <f t="shared" si="32"/>
        <v>#N/A</v>
      </c>
      <c r="L534" s="17"/>
      <c r="M534" s="18">
        <f t="shared" si="33"/>
        <v>0</v>
      </c>
      <c r="N534" s="19" t="str">
        <f t="shared" si="34"/>
        <v>Không</v>
      </c>
      <c r="O534" s="19" t="e">
        <f>VLOOKUP($A534,DSMYDTU!$A$2:$G$487,7,0)</f>
        <v>#N/A</v>
      </c>
      <c r="P534" s="20"/>
      <c r="Q534" s="53" t="e">
        <f t="shared" si="35"/>
        <v>#N/A</v>
      </c>
      <c r="R534" s="17" t="e">
        <f>VLOOKUP($B534,'TK MYDTU'!$B$8:$X$5049,18,0)</f>
        <v>#N/A</v>
      </c>
      <c r="T534" s="2"/>
      <c r="U534" s="19"/>
      <c r="V534" s="19"/>
    </row>
    <row r="535" spans="1:22" ht="13.8">
      <c r="A535" s="14">
        <v>529</v>
      </c>
      <c r="B535" s="15" t="e">
        <f>VLOOKUP($A535,DSMYDTU!$A$2:$E$487,2,0)</f>
        <v>#N/A</v>
      </c>
      <c r="C535" s="51" t="e">
        <f>VLOOKUP($A535,DSMYDTU!$A$2:$G$487,3,0)</f>
        <v>#N/A</v>
      </c>
      <c r="D535" s="52" t="e">
        <f>VLOOKUP($A535,DSMYDTU!$A$2:$G$487,4,0)</f>
        <v>#N/A</v>
      </c>
      <c r="E535" s="15" t="e">
        <f>VLOOKUP($A535,DSMYDTU!$A$2:$G$487,5,0)</f>
        <v>#N/A</v>
      </c>
      <c r="F535" s="16" t="e">
        <f>VLOOKUP($A535,DSMYDTU!$A$2:$G$487,6,0)</f>
        <v>#N/A</v>
      </c>
      <c r="G535" s="17" t="e">
        <f>VLOOKUP(B535,'TK MYDTU'!$B$8:$Q$8047,13,0)</f>
        <v>#N/A</v>
      </c>
      <c r="H535" s="17" t="e">
        <f>VLOOKUP(B535,'TK MYDTU'!$B$8:$Q$8047,14,0)</f>
        <v>#N/A</v>
      </c>
      <c r="I535" s="17" t="e">
        <f>VLOOKUP(B535,'TK MYDTU'!$B$8:$Q$8047,15,0)</f>
        <v>#N/A</v>
      </c>
      <c r="J535" s="17" t="e">
        <f>VLOOKUP(B535,'TK MYDTU'!$B$8:$Q$8047,16,0)</f>
        <v>#N/A</v>
      </c>
      <c r="K535" s="17" t="e">
        <f t="shared" si="32"/>
        <v>#N/A</v>
      </c>
      <c r="L535" s="17"/>
      <c r="M535" s="18">
        <f t="shared" si="33"/>
        <v>0</v>
      </c>
      <c r="N535" s="19" t="str">
        <f t="shared" si="34"/>
        <v>Không</v>
      </c>
      <c r="O535" s="19" t="e">
        <f>VLOOKUP($A535,DSMYDTU!$A$2:$G$487,7,0)</f>
        <v>#N/A</v>
      </c>
      <c r="P535" s="20"/>
      <c r="Q535" s="53" t="e">
        <f t="shared" si="35"/>
        <v>#N/A</v>
      </c>
      <c r="R535" s="17" t="e">
        <f>VLOOKUP($B535,'TK MYDTU'!$B$8:$X$5049,18,0)</f>
        <v>#N/A</v>
      </c>
      <c r="T535" s="2"/>
      <c r="U535" s="19"/>
      <c r="V535" s="19"/>
    </row>
    <row r="536" spans="1:22" ht="13.8">
      <c r="A536" s="14">
        <v>530</v>
      </c>
      <c r="B536" s="15" t="e">
        <f>VLOOKUP($A536,DSMYDTU!$A$2:$E$487,2,0)</f>
        <v>#N/A</v>
      </c>
      <c r="C536" s="51" t="e">
        <f>VLOOKUP($A536,DSMYDTU!$A$2:$G$487,3,0)</f>
        <v>#N/A</v>
      </c>
      <c r="D536" s="52" t="e">
        <f>VLOOKUP($A536,DSMYDTU!$A$2:$G$487,4,0)</f>
        <v>#N/A</v>
      </c>
      <c r="E536" s="15" t="e">
        <f>VLOOKUP($A536,DSMYDTU!$A$2:$G$487,5,0)</f>
        <v>#N/A</v>
      </c>
      <c r="F536" s="16" t="e">
        <f>VLOOKUP($A536,DSMYDTU!$A$2:$G$487,6,0)</f>
        <v>#N/A</v>
      </c>
      <c r="G536" s="17" t="e">
        <f>VLOOKUP(B536,'TK MYDTU'!$B$8:$Q$8047,13,0)</f>
        <v>#N/A</v>
      </c>
      <c r="H536" s="17" t="e">
        <f>VLOOKUP(B536,'TK MYDTU'!$B$8:$Q$8047,14,0)</f>
        <v>#N/A</v>
      </c>
      <c r="I536" s="17" t="e">
        <f>VLOOKUP(B536,'TK MYDTU'!$B$8:$Q$8047,15,0)</f>
        <v>#N/A</v>
      </c>
      <c r="J536" s="17" t="e">
        <f>VLOOKUP(B536,'TK MYDTU'!$B$8:$Q$8047,16,0)</f>
        <v>#N/A</v>
      </c>
      <c r="K536" s="17" t="e">
        <f t="shared" si="32"/>
        <v>#N/A</v>
      </c>
      <c r="L536" s="17"/>
      <c r="M536" s="18">
        <f t="shared" si="33"/>
        <v>0</v>
      </c>
      <c r="N536" s="19" t="str">
        <f t="shared" si="34"/>
        <v>Không</v>
      </c>
      <c r="O536" s="19" t="e">
        <f>VLOOKUP($A536,DSMYDTU!$A$2:$G$487,7,0)</f>
        <v>#N/A</v>
      </c>
      <c r="P536" s="20"/>
      <c r="Q536" s="53" t="e">
        <f t="shared" si="35"/>
        <v>#N/A</v>
      </c>
      <c r="R536" s="17" t="e">
        <f>VLOOKUP($B536,'TK MYDTU'!$B$8:$X$5049,18,0)</f>
        <v>#N/A</v>
      </c>
      <c r="T536" s="2"/>
      <c r="U536" s="19"/>
      <c r="V536" s="19"/>
    </row>
    <row r="537" spans="1:22" ht="13.8">
      <c r="A537" s="14">
        <v>531</v>
      </c>
      <c r="B537" s="15" t="e">
        <f>VLOOKUP($A537,DSMYDTU!$A$2:$E$487,2,0)</f>
        <v>#N/A</v>
      </c>
      <c r="C537" s="51" t="e">
        <f>VLOOKUP($A537,DSMYDTU!$A$2:$G$487,3,0)</f>
        <v>#N/A</v>
      </c>
      <c r="D537" s="52" t="e">
        <f>VLOOKUP($A537,DSMYDTU!$A$2:$G$487,4,0)</f>
        <v>#N/A</v>
      </c>
      <c r="E537" s="15" t="e">
        <f>VLOOKUP($A537,DSMYDTU!$A$2:$G$487,5,0)</f>
        <v>#N/A</v>
      </c>
      <c r="F537" s="16" t="e">
        <f>VLOOKUP($A537,DSMYDTU!$A$2:$G$487,6,0)</f>
        <v>#N/A</v>
      </c>
      <c r="G537" s="17" t="e">
        <f>VLOOKUP(B537,'TK MYDTU'!$B$8:$Q$8047,13,0)</f>
        <v>#N/A</v>
      </c>
      <c r="H537" s="17" t="e">
        <f>VLOOKUP(B537,'TK MYDTU'!$B$8:$Q$8047,14,0)</f>
        <v>#N/A</v>
      </c>
      <c r="I537" s="17" t="e">
        <f>VLOOKUP(B537,'TK MYDTU'!$B$8:$Q$8047,15,0)</f>
        <v>#N/A</v>
      </c>
      <c r="J537" s="17" t="e">
        <f>VLOOKUP(B537,'TK MYDTU'!$B$8:$Q$8047,16,0)</f>
        <v>#N/A</v>
      </c>
      <c r="K537" s="17" t="e">
        <f t="shared" si="32"/>
        <v>#N/A</v>
      </c>
      <c r="L537" s="17"/>
      <c r="M537" s="18">
        <f t="shared" si="33"/>
        <v>0</v>
      </c>
      <c r="N537" s="19" t="str">
        <f t="shared" si="34"/>
        <v>Không</v>
      </c>
      <c r="O537" s="19" t="e">
        <f>VLOOKUP($A537,DSMYDTU!$A$2:$G$487,7,0)</f>
        <v>#N/A</v>
      </c>
      <c r="P537" s="20"/>
      <c r="Q537" s="53" t="e">
        <f t="shared" si="35"/>
        <v>#N/A</v>
      </c>
      <c r="R537" s="17" t="e">
        <f>VLOOKUP($B537,'TK MYDTU'!$B$8:$X$5049,18,0)</f>
        <v>#N/A</v>
      </c>
      <c r="T537" s="2"/>
      <c r="U537" s="19"/>
      <c r="V537" s="19"/>
    </row>
    <row r="538" spans="1:22" ht="13.8">
      <c r="A538" s="14">
        <v>532</v>
      </c>
      <c r="B538" s="15" t="e">
        <f>VLOOKUP($A538,DSMYDTU!$A$2:$E$487,2,0)</f>
        <v>#N/A</v>
      </c>
      <c r="C538" s="51" t="e">
        <f>VLOOKUP($A538,DSMYDTU!$A$2:$G$487,3,0)</f>
        <v>#N/A</v>
      </c>
      <c r="D538" s="52" t="e">
        <f>VLOOKUP($A538,DSMYDTU!$A$2:$G$487,4,0)</f>
        <v>#N/A</v>
      </c>
      <c r="E538" s="15" t="e">
        <f>VLOOKUP($A538,DSMYDTU!$A$2:$G$487,5,0)</f>
        <v>#N/A</v>
      </c>
      <c r="F538" s="16" t="e">
        <f>VLOOKUP($A538,DSMYDTU!$A$2:$G$487,6,0)</f>
        <v>#N/A</v>
      </c>
      <c r="G538" s="17" t="e">
        <f>VLOOKUP(B538,'TK MYDTU'!$B$8:$Q$8047,13,0)</f>
        <v>#N/A</v>
      </c>
      <c r="H538" s="17" t="e">
        <f>VLOOKUP(B538,'TK MYDTU'!$B$8:$Q$8047,14,0)</f>
        <v>#N/A</v>
      </c>
      <c r="I538" s="17" t="e">
        <f>VLOOKUP(B538,'TK MYDTU'!$B$8:$Q$8047,15,0)</f>
        <v>#N/A</v>
      </c>
      <c r="J538" s="17" t="e">
        <f>VLOOKUP(B538,'TK MYDTU'!$B$8:$Q$8047,16,0)</f>
        <v>#N/A</v>
      </c>
      <c r="K538" s="17" t="e">
        <f t="shared" si="32"/>
        <v>#N/A</v>
      </c>
      <c r="L538" s="17"/>
      <c r="M538" s="18">
        <f t="shared" si="33"/>
        <v>0</v>
      </c>
      <c r="N538" s="19" t="str">
        <f t="shared" si="34"/>
        <v>Không</v>
      </c>
      <c r="O538" s="19" t="e">
        <f>VLOOKUP($A538,DSMYDTU!$A$2:$G$487,7,0)</f>
        <v>#N/A</v>
      </c>
      <c r="P538" s="20"/>
      <c r="Q538" s="53" t="e">
        <f t="shared" si="35"/>
        <v>#N/A</v>
      </c>
      <c r="R538" s="17" t="e">
        <f>VLOOKUP($B538,'TK MYDTU'!$B$8:$X$5049,18,0)</f>
        <v>#N/A</v>
      </c>
      <c r="T538" s="2"/>
      <c r="U538" s="19"/>
      <c r="V538" s="19"/>
    </row>
    <row r="539" spans="1:22" ht="13.8">
      <c r="A539" s="14">
        <v>533</v>
      </c>
      <c r="B539" s="15" t="e">
        <f>VLOOKUP($A539,DSMYDTU!$A$2:$E$487,2,0)</f>
        <v>#N/A</v>
      </c>
      <c r="C539" s="51" t="e">
        <f>VLOOKUP($A539,DSMYDTU!$A$2:$G$487,3,0)</f>
        <v>#N/A</v>
      </c>
      <c r="D539" s="52" t="e">
        <f>VLOOKUP($A539,DSMYDTU!$A$2:$G$487,4,0)</f>
        <v>#N/A</v>
      </c>
      <c r="E539" s="15" t="e">
        <f>VLOOKUP($A539,DSMYDTU!$A$2:$G$487,5,0)</f>
        <v>#N/A</v>
      </c>
      <c r="F539" s="16" t="e">
        <f>VLOOKUP($A539,DSMYDTU!$A$2:$G$487,6,0)</f>
        <v>#N/A</v>
      </c>
      <c r="G539" s="17" t="e">
        <f>VLOOKUP(B539,'TK MYDTU'!$B$8:$Q$8047,13,0)</f>
        <v>#N/A</v>
      </c>
      <c r="H539" s="17" t="e">
        <f>VLOOKUP(B539,'TK MYDTU'!$B$8:$Q$8047,14,0)</f>
        <v>#N/A</v>
      </c>
      <c r="I539" s="17" t="e">
        <f>VLOOKUP(B539,'TK MYDTU'!$B$8:$Q$8047,15,0)</f>
        <v>#N/A</v>
      </c>
      <c r="J539" s="17" t="e">
        <f>VLOOKUP(B539,'TK MYDTU'!$B$8:$Q$8047,16,0)</f>
        <v>#N/A</v>
      </c>
      <c r="K539" s="17" t="e">
        <f t="shared" si="32"/>
        <v>#N/A</v>
      </c>
      <c r="L539" s="17"/>
      <c r="M539" s="18">
        <f t="shared" si="33"/>
        <v>0</v>
      </c>
      <c r="N539" s="19" t="str">
        <f t="shared" si="34"/>
        <v>Không</v>
      </c>
      <c r="O539" s="19" t="e">
        <f>VLOOKUP($A539,DSMYDTU!$A$2:$G$487,7,0)</f>
        <v>#N/A</v>
      </c>
      <c r="P539" s="20"/>
      <c r="Q539" s="53" t="e">
        <f t="shared" si="35"/>
        <v>#N/A</v>
      </c>
      <c r="R539" s="17" t="e">
        <f>VLOOKUP($B539,'TK MYDTU'!$B$8:$X$5049,18,0)</f>
        <v>#N/A</v>
      </c>
      <c r="T539" s="2"/>
      <c r="U539" s="19"/>
      <c r="V539" s="19"/>
    </row>
    <row r="540" spans="1:22" ht="13.8">
      <c r="A540" s="14">
        <v>534</v>
      </c>
      <c r="B540" s="15" t="e">
        <f>VLOOKUP($A540,DSMYDTU!$A$2:$E$487,2,0)</f>
        <v>#N/A</v>
      </c>
      <c r="C540" s="51" t="e">
        <f>VLOOKUP($A540,DSMYDTU!$A$2:$G$487,3,0)</f>
        <v>#N/A</v>
      </c>
      <c r="D540" s="52" t="e">
        <f>VLOOKUP($A540,DSMYDTU!$A$2:$G$487,4,0)</f>
        <v>#N/A</v>
      </c>
      <c r="E540" s="15" t="e">
        <f>VLOOKUP($A540,DSMYDTU!$A$2:$G$487,5,0)</f>
        <v>#N/A</v>
      </c>
      <c r="F540" s="16" t="e">
        <f>VLOOKUP($A540,DSMYDTU!$A$2:$G$487,6,0)</f>
        <v>#N/A</v>
      </c>
      <c r="G540" s="17" t="e">
        <f>VLOOKUP(B540,'TK MYDTU'!$B$8:$Q$8047,13,0)</f>
        <v>#N/A</v>
      </c>
      <c r="H540" s="17" t="e">
        <f>VLOOKUP(B540,'TK MYDTU'!$B$8:$Q$8047,14,0)</f>
        <v>#N/A</v>
      </c>
      <c r="I540" s="17" t="e">
        <f>VLOOKUP(B540,'TK MYDTU'!$B$8:$Q$8047,15,0)</f>
        <v>#N/A</v>
      </c>
      <c r="J540" s="17" t="e">
        <f>VLOOKUP(B540,'TK MYDTU'!$B$8:$Q$8047,16,0)</f>
        <v>#N/A</v>
      </c>
      <c r="K540" s="17" t="e">
        <f t="shared" si="32"/>
        <v>#N/A</v>
      </c>
      <c r="L540" s="17"/>
      <c r="M540" s="18">
        <f t="shared" si="33"/>
        <v>0</v>
      </c>
      <c r="N540" s="19" t="str">
        <f t="shared" si="34"/>
        <v>Không</v>
      </c>
      <c r="O540" s="19" t="e">
        <f>VLOOKUP($A540,DSMYDTU!$A$2:$G$487,7,0)</f>
        <v>#N/A</v>
      </c>
      <c r="P540" s="20"/>
      <c r="Q540" s="53" t="e">
        <f t="shared" si="35"/>
        <v>#N/A</v>
      </c>
      <c r="R540" s="17" t="e">
        <f>VLOOKUP($B540,'TK MYDTU'!$B$8:$X$5049,18,0)</f>
        <v>#N/A</v>
      </c>
      <c r="T540" s="2"/>
      <c r="U540" s="19"/>
      <c r="V540" s="19"/>
    </row>
    <row r="541" spans="1:22" ht="13.8">
      <c r="A541" s="14">
        <v>535</v>
      </c>
      <c r="B541" s="15" t="e">
        <f>VLOOKUP($A541,DSMYDTU!$A$2:$E$487,2,0)</f>
        <v>#N/A</v>
      </c>
      <c r="C541" s="51" t="e">
        <f>VLOOKUP($A541,DSMYDTU!$A$2:$G$487,3,0)</f>
        <v>#N/A</v>
      </c>
      <c r="D541" s="52" t="e">
        <f>VLOOKUP($A541,DSMYDTU!$A$2:$G$487,4,0)</f>
        <v>#N/A</v>
      </c>
      <c r="E541" s="15" t="e">
        <f>VLOOKUP($A541,DSMYDTU!$A$2:$G$487,5,0)</f>
        <v>#N/A</v>
      </c>
      <c r="F541" s="16" t="e">
        <f>VLOOKUP($A541,DSMYDTU!$A$2:$G$487,6,0)</f>
        <v>#N/A</v>
      </c>
      <c r="G541" s="17" t="e">
        <f>VLOOKUP(B541,'TK MYDTU'!$B$8:$Q$8047,13,0)</f>
        <v>#N/A</v>
      </c>
      <c r="H541" s="17" t="e">
        <f>VLOOKUP(B541,'TK MYDTU'!$B$8:$Q$8047,14,0)</f>
        <v>#N/A</v>
      </c>
      <c r="I541" s="17" t="e">
        <f>VLOOKUP(B541,'TK MYDTU'!$B$8:$Q$8047,15,0)</f>
        <v>#N/A</v>
      </c>
      <c r="J541" s="17" t="e">
        <f>VLOOKUP(B541,'TK MYDTU'!$B$8:$Q$8047,16,0)</f>
        <v>#N/A</v>
      </c>
      <c r="K541" s="17" t="e">
        <f t="shared" si="32"/>
        <v>#N/A</v>
      </c>
      <c r="L541" s="17"/>
      <c r="M541" s="18">
        <f t="shared" si="33"/>
        <v>0</v>
      </c>
      <c r="N541" s="19" t="str">
        <f t="shared" si="34"/>
        <v>Không</v>
      </c>
      <c r="O541" s="19" t="e">
        <f>VLOOKUP($A541,DSMYDTU!$A$2:$G$487,7,0)</f>
        <v>#N/A</v>
      </c>
      <c r="P541" s="20"/>
      <c r="Q541" s="53" t="e">
        <f t="shared" si="35"/>
        <v>#N/A</v>
      </c>
      <c r="R541" s="17" t="e">
        <f>VLOOKUP($B541,'TK MYDTU'!$B$8:$X$5049,18,0)</f>
        <v>#N/A</v>
      </c>
      <c r="T541" s="2"/>
      <c r="U541" s="19"/>
      <c r="V541" s="19"/>
    </row>
    <row r="542" spans="1:22" ht="13.8">
      <c r="A542" s="14">
        <v>536</v>
      </c>
      <c r="B542" s="15" t="e">
        <f>VLOOKUP($A542,DSMYDTU!$A$2:$E$487,2,0)</f>
        <v>#N/A</v>
      </c>
      <c r="C542" s="51" t="e">
        <f>VLOOKUP($A542,DSMYDTU!$A$2:$G$487,3,0)</f>
        <v>#N/A</v>
      </c>
      <c r="D542" s="52" t="e">
        <f>VLOOKUP($A542,DSMYDTU!$A$2:$G$487,4,0)</f>
        <v>#N/A</v>
      </c>
      <c r="E542" s="15" t="e">
        <f>VLOOKUP($A542,DSMYDTU!$A$2:$G$487,5,0)</f>
        <v>#N/A</v>
      </c>
      <c r="F542" s="16" t="e">
        <f>VLOOKUP($A542,DSMYDTU!$A$2:$G$487,6,0)</f>
        <v>#N/A</v>
      </c>
      <c r="G542" s="17" t="e">
        <f>VLOOKUP(B542,'TK MYDTU'!$B$8:$Q$8047,13,0)</f>
        <v>#N/A</v>
      </c>
      <c r="H542" s="17" t="e">
        <f>VLOOKUP(B542,'TK MYDTU'!$B$8:$Q$8047,14,0)</f>
        <v>#N/A</v>
      </c>
      <c r="I542" s="17" t="e">
        <f>VLOOKUP(B542,'TK MYDTU'!$B$8:$Q$8047,15,0)</f>
        <v>#N/A</v>
      </c>
      <c r="J542" s="17" t="e">
        <f>VLOOKUP(B542,'TK MYDTU'!$B$8:$Q$8047,16,0)</f>
        <v>#N/A</v>
      </c>
      <c r="K542" s="17" t="e">
        <f t="shared" si="32"/>
        <v>#N/A</v>
      </c>
      <c r="L542" s="17"/>
      <c r="M542" s="18">
        <f t="shared" si="33"/>
        <v>0</v>
      </c>
      <c r="N542" s="19" t="str">
        <f t="shared" si="34"/>
        <v>Không</v>
      </c>
      <c r="O542" s="19" t="e">
        <f>VLOOKUP($A542,DSMYDTU!$A$2:$G$487,7,0)</f>
        <v>#N/A</v>
      </c>
      <c r="P542" s="20"/>
      <c r="Q542" s="53" t="e">
        <f t="shared" si="35"/>
        <v>#N/A</v>
      </c>
      <c r="R542" s="17" t="e">
        <f>VLOOKUP($B542,'TK MYDTU'!$B$8:$X$5049,18,0)</f>
        <v>#N/A</v>
      </c>
      <c r="T542" s="2"/>
      <c r="U542" s="19"/>
      <c r="V542" s="19"/>
    </row>
    <row r="543" spans="1:22" ht="13.8">
      <c r="A543" s="14">
        <v>537</v>
      </c>
      <c r="B543" s="15" t="e">
        <f>VLOOKUP($A543,DSMYDTU!$A$2:$E$487,2,0)</f>
        <v>#N/A</v>
      </c>
      <c r="C543" s="51" t="e">
        <f>VLOOKUP($A543,DSMYDTU!$A$2:$G$487,3,0)</f>
        <v>#N/A</v>
      </c>
      <c r="D543" s="52" t="e">
        <f>VLOOKUP($A543,DSMYDTU!$A$2:$G$487,4,0)</f>
        <v>#N/A</v>
      </c>
      <c r="E543" s="15" t="e">
        <f>VLOOKUP($A543,DSMYDTU!$A$2:$G$487,5,0)</f>
        <v>#N/A</v>
      </c>
      <c r="F543" s="16" t="e">
        <f>VLOOKUP($A543,DSMYDTU!$A$2:$G$487,6,0)</f>
        <v>#N/A</v>
      </c>
      <c r="G543" s="17" t="e">
        <f>VLOOKUP(B543,'TK MYDTU'!$B$8:$Q$8047,13,0)</f>
        <v>#N/A</v>
      </c>
      <c r="H543" s="17" t="e">
        <f>VLOOKUP(B543,'TK MYDTU'!$B$8:$Q$8047,14,0)</f>
        <v>#N/A</v>
      </c>
      <c r="I543" s="17" t="e">
        <f>VLOOKUP(B543,'TK MYDTU'!$B$8:$Q$8047,15,0)</f>
        <v>#N/A</v>
      </c>
      <c r="J543" s="17" t="e">
        <f>VLOOKUP(B543,'TK MYDTU'!$B$8:$Q$8047,16,0)</f>
        <v>#N/A</v>
      </c>
      <c r="K543" s="17" t="e">
        <f t="shared" si="32"/>
        <v>#N/A</v>
      </c>
      <c r="L543" s="17"/>
      <c r="M543" s="18">
        <f t="shared" si="33"/>
        <v>0</v>
      </c>
      <c r="N543" s="19" t="str">
        <f t="shared" ref="N543:N606" si="36">VLOOKUP(M543,$S$7:$T$542,2,0)</f>
        <v>Không</v>
      </c>
      <c r="O543" s="19" t="e">
        <f>VLOOKUP($A543,DSMYDTU!$A$2:$G$487,7,0)</f>
        <v>#N/A</v>
      </c>
      <c r="P543" s="20"/>
      <c r="Q543" s="53" t="e">
        <f t="shared" ref="Q543:Q606" si="37">R543=M543</f>
        <v>#N/A</v>
      </c>
      <c r="R543" s="17" t="e">
        <f>VLOOKUP($B543,'TK MYDTU'!$B$8:$X$5049,18,0)</f>
        <v>#N/A</v>
      </c>
      <c r="T543" s="2"/>
      <c r="U543" s="19"/>
      <c r="V543" s="19"/>
    </row>
    <row r="544" spans="1:22" ht="13.8">
      <c r="A544" s="14">
        <v>538</v>
      </c>
      <c r="B544" s="15" t="e">
        <f>VLOOKUP($A544,DSMYDTU!$A$2:$E$487,2,0)</f>
        <v>#N/A</v>
      </c>
      <c r="C544" s="51" t="e">
        <f>VLOOKUP($A544,DSMYDTU!$A$2:$G$487,3,0)</f>
        <v>#N/A</v>
      </c>
      <c r="D544" s="52" t="e">
        <f>VLOOKUP($A544,DSMYDTU!$A$2:$G$487,4,0)</f>
        <v>#N/A</v>
      </c>
      <c r="E544" s="15" t="e">
        <f>VLOOKUP($A544,DSMYDTU!$A$2:$G$487,5,0)</f>
        <v>#N/A</v>
      </c>
      <c r="F544" s="16" t="e">
        <f>VLOOKUP($A544,DSMYDTU!$A$2:$G$487,6,0)</f>
        <v>#N/A</v>
      </c>
      <c r="G544" s="17" t="e">
        <f>VLOOKUP(B544,'TK MYDTU'!$B$8:$Q$8047,13,0)</f>
        <v>#N/A</v>
      </c>
      <c r="H544" s="17" t="e">
        <f>VLOOKUP(B544,'TK MYDTU'!$B$8:$Q$8047,14,0)</f>
        <v>#N/A</v>
      </c>
      <c r="I544" s="17" t="e">
        <f>VLOOKUP(B544,'TK MYDTU'!$B$8:$Q$8047,15,0)</f>
        <v>#N/A</v>
      </c>
      <c r="J544" s="17" t="e">
        <f>VLOOKUP(B544,'TK MYDTU'!$B$8:$Q$8047,16,0)</f>
        <v>#N/A</v>
      </c>
      <c r="K544" s="17" t="e">
        <f t="shared" si="32"/>
        <v>#N/A</v>
      </c>
      <c r="L544" s="17"/>
      <c r="M544" s="18">
        <f t="shared" si="33"/>
        <v>0</v>
      </c>
      <c r="N544" s="19" t="str">
        <f t="shared" si="36"/>
        <v>Không</v>
      </c>
      <c r="O544" s="19" t="e">
        <f>VLOOKUP($A544,DSMYDTU!$A$2:$G$487,7,0)</f>
        <v>#N/A</v>
      </c>
      <c r="P544" s="20"/>
      <c r="Q544" s="53" t="e">
        <f t="shared" si="37"/>
        <v>#N/A</v>
      </c>
      <c r="R544" s="17" t="e">
        <f>VLOOKUP($B544,'TK MYDTU'!$B$8:$X$5049,18,0)</f>
        <v>#N/A</v>
      </c>
      <c r="T544" s="2"/>
      <c r="U544" s="19"/>
      <c r="V544" s="19"/>
    </row>
    <row r="545" spans="1:22" ht="13.8">
      <c r="A545" s="14">
        <v>539</v>
      </c>
      <c r="B545" s="15" t="e">
        <f>VLOOKUP($A545,DSMYDTU!$A$2:$E$487,2,0)</f>
        <v>#N/A</v>
      </c>
      <c r="C545" s="51" t="e">
        <f>VLOOKUP($A545,DSMYDTU!$A$2:$G$487,3,0)</f>
        <v>#N/A</v>
      </c>
      <c r="D545" s="52" t="e">
        <f>VLOOKUP($A545,DSMYDTU!$A$2:$G$487,4,0)</f>
        <v>#N/A</v>
      </c>
      <c r="E545" s="15" t="e">
        <f>VLOOKUP($A545,DSMYDTU!$A$2:$G$487,5,0)</f>
        <v>#N/A</v>
      </c>
      <c r="F545" s="16" t="e">
        <f>VLOOKUP($A545,DSMYDTU!$A$2:$G$487,6,0)</f>
        <v>#N/A</v>
      </c>
      <c r="G545" s="17" t="e">
        <f>VLOOKUP(B545,'TK MYDTU'!$B$8:$Q$8047,13,0)</f>
        <v>#N/A</v>
      </c>
      <c r="H545" s="17" t="e">
        <f>VLOOKUP(B545,'TK MYDTU'!$B$8:$Q$8047,14,0)</f>
        <v>#N/A</v>
      </c>
      <c r="I545" s="17" t="e">
        <f>VLOOKUP(B545,'TK MYDTU'!$B$8:$Q$8047,15,0)</f>
        <v>#N/A</v>
      </c>
      <c r="J545" s="17" t="e">
        <f>VLOOKUP(B545,'TK MYDTU'!$B$8:$Q$8047,16,0)</f>
        <v>#N/A</v>
      </c>
      <c r="K545" s="17" t="e">
        <f t="shared" si="32"/>
        <v>#N/A</v>
      </c>
      <c r="L545" s="17"/>
      <c r="M545" s="18">
        <f t="shared" si="33"/>
        <v>0</v>
      </c>
      <c r="N545" s="19" t="str">
        <f t="shared" si="36"/>
        <v>Không</v>
      </c>
      <c r="O545" s="19" t="e">
        <f>VLOOKUP($A545,DSMYDTU!$A$2:$G$487,7,0)</f>
        <v>#N/A</v>
      </c>
      <c r="P545" s="20"/>
      <c r="Q545" s="53" t="e">
        <f t="shared" si="37"/>
        <v>#N/A</v>
      </c>
      <c r="R545" s="17" t="e">
        <f>VLOOKUP($B545,'TK MYDTU'!$B$8:$X$5049,18,0)</f>
        <v>#N/A</v>
      </c>
      <c r="T545" s="2"/>
      <c r="U545" s="19"/>
      <c r="V545" s="19"/>
    </row>
    <row r="546" spans="1:22" ht="13.8">
      <c r="A546" s="14">
        <v>540</v>
      </c>
      <c r="B546" s="15" t="e">
        <f>VLOOKUP($A546,DSMYDTU!$A$2:$E$487,2,0)</f>
        <v>#N/A</v>
      </c>
      <c r="C546" s="51" t="e">
        <f>VLOOKUP($A546,DSMYDTU!$A$2:$G$487,3,0)</f>
        <v>#N/A</v>
      </c>
      <c r="D546" s="52" t="e">
        <f>VLOOKUP($A546,DSMYDTU!$A$2:$G$487,4,0)</f>
        <v>#N/A</v>
      </c>
      <c r="E546" s="15" t="e">
        <f>VLOOKUP($A546,DSMYDTU!$A$2:$G$487,5,0)</f>
        <v>#N/A</v>
      </c>
      <c r="F546" s="16" t="e">
        <f>VLOOKUP($A546,DSMYDTU!$A$2:$G$487,6,0)</f>
        <v>#N/A</v>
      </c>
      <c r="G546" s="17" t="e">
        <f>VLOOKUP(B546,'TK MYDTU'!$B$8:$Q$8047,13,0)</f>
        <v>#N/A</v>
      </c>
      <c r="H546" s="17" t="e">
        <f>VLOOKUP(B546,'TK MYDTU'!$B$8:$Q$8047,14,0)</f>
        <v>#N/A</v>
      </c>
      <c r="I546" s="17" t="e">
        <f>VLOOKUP(B546,'TK MYDTU'!$B$8:$Q$8047,15,0)</f>
        <v>#N/A</v>
      </c>
      <c r="J546" s="17" t="e">
        <f>VLOOKUP(B546,'TK MYDTU'!$B$8:$Q$8047,16,0)</f>
        <v>#N/A</v>
      </c>
      <c r="K546" s="17" t="e">
        <f t="shared" si="32"/>
        <v>#N/A</v>
      </c>
      <c r="L546" s="17"/>
      <c r="M546" s="18">
        <f t="shared" si="33"/>
        <v>0</v>
      </c>
      <c r="N546" s="19" t="str">
        <f t="shared" si="36"/>
        <v>Không</v>
      </c>
      <c r="O546" s="19" t="e">
        <f>VLOOKUP($A546,DSMYDTU!$A$2:$G$487,7,0)</f>
        <v>#N/A</v>
      </c>
      <c r="P546" s="20"/>
      <c r="Q546" s="53" t="e">
        <f t="shared" si="37"/>
        <v>#N/A</v>
      </c>
      <c r="R546" s="17" t="e">
        <f>VLOOKUP($B546,'TK MYDTU'!$B$8:$X$5049,18,0)</f>
        <v>#N/A</v>
      </c>
      <c r="T546" s="2"/>
      <c r="U546" s="19"/>
      <c r="V546" s="19"/>
    </row>
    <row r="547" spans="1:22" ht="13.8">
      <c r="A547" s="14">
        <v>541</v>
      </c>
      <c r="B547" s="15" t="e">
        <f>VLOOKUP($A547,DSMYDTU!$A$2:$E$487,2,0)</f>
        <v>#N/A</v>
      </c>
      <c r="C547" s="51" t="e">
        <f>VLOOKUP($A547,DSMYDTU!$A$2:$G$487,3,0)</f>
        <v>#N/A</v>
      </c>
      <c r="D547" s="52" t="e">
        <f>VLOOKUP($A547,DSMYDTU!$A$2:$G$487,4,0)</f>
        <v>#N/A</v>
      </c>
      <c r="E547" s="15" t="e">
        <f>VLOOKUP($A547,DSMYDTU!$A$2:$G$487,5,0)</f>
        <v>#N/A</v>
      </c>
      <c r="F547" s="16" t="e">
        <f>VLOOKUP($A547,DSMYDTU!$A$2:$G$487,6,0)</f>
        <v>#N/A</v>
      </c>
      <c r="G547" s="17" t="e">
        <f>VLOOKUP(B547,'TK MYDTU'!$B$8:$Q$8047,13,0)</f>
        <v>#N/A</v>
      </c>
      <c r="H547" s="17" t="e">
        <f>VLOOKUP(B547,'TK MYDTU'!$B$8:$Q$8047,14,0)</f>
        <v>#N/A</v>
      </c>
      <c r="I547" s="17" t="e">
        <f>VLOOKUP(B547,'TK MYDTU'!$B$8:$Q$8047,15,0)</f>
        <v>#N/A</v>
      </c>
      <c r="J547" s="17" t="e">
        <f>VLOOKUP(B547,'TK MYDTU'!$B$8:$Q$8047,16,0)</f>
        <v>#N/A</v>
      </c>
      <c r="K547" s="17" t="e">
        <f t="shared" si="32"/>
        <v>#N/A</v>
      </c>
      <c r="L547" s="17"/>
      <c r="M547" s="18">
        <f t="shared" si="33"/>
        <v>0</v>
      </c>
      <c r="N547" s="19" t="str">
        <f t="shared" si="36"/>
        <v>Không</v>
      </c>
      <c r="O547" s="19" t="e">
        <f>VLOOKUP($A547,DSMYDTU!$A$2:$G$487,7,0)</f>
        <v>#N/A</v>
      </c>
      <c r="P547" s="20"/>
      <c r="Q547" s="53" t="e">
        <f t="shared" si="37"/>
        <v>#N/A</v>
      </c>
      <c r="R547" s="17" t="e">
        <f>VLOOKUP($B547,'TK MYDTU'!$B$8:$X$5049,18,0)</f>
        <v>#N/A</v>
      </c>
      <c r="T547" s="2"/>
      <c r="U547" s="19"/>
      <c r="V547" s="19"/>
    </row>
    <row r="548" spans="1:22" ht="13.8">
      <c r="A548" s="14">
        <v>542</v>
      </c>
      <c r="B548" s="15" t="e">
        <f>VLOOKUP($A548,DSMYDTU!$A$2:$E$487,2,0)</f>
        <v>#N/A</v>
      </c>
      <c r="C548" s="51" t="e">
        <f>VLOOKUP($A548,DSMYDTU!$A$2:$G$487,3,0)</f>
        <v>#N/A</v>
      </c>
      <c r="D548" s="52" t="e">
        <f>VLOOKUP($A548,DSMYDTU!$A$2:$G$487,4,0)</f>
        <v>#N/A</v>
      </c>
      <c r="E548" s="15" t="e">
        <f>VLOOKUP($A548,DSMYDTU!$A$2:$G$487,5,0)</f>
        <v>#N/A</v>
      </c>
      <c r="F548" s="16" t="e">
        <f>VLOOKUP($A548,DSMYDTU!$A$2:$G$487,6,0)</f>
        <v>#N/A</v>
      </c>
      <c r="G548" s="17" t="e">
        <f>VLOOKUP(B548,'TK MYDTU'!$B$8:$Q$8047,13,0)</f>
        <v>#N/A</v>
      </c>
      <c r="H548" s="17" t="e">
        <f>VLOOKUP(B548,'TK MYDTU'!$B$8:$Q$8047,14,0)</f>
        <v>#N/A</v>
      </c>
      <c r="I548" s="17" t="e">
        <f>VLOOKUP(B548,'TK MYDTU'!$B$8:$Q$8047,15,0)</f>
        <v>#N/A</v>
      </c>
      <c r="J548" s="17" t="e">
        <f>VLOOKUP(B548,'TK MYDTU'!$B$8:$Q$8047,16,0)</f>
        <v>#N/A</v>
      </c>
      <c r="K548" s="17" t="e">
        <f t="shared" si="32"/>
        <v>#N/A</v>
      </c>
      <c r="L548" s="17"/>
      <c r="M548" s="18">
        <f t="shared" si="33"/>
        <v>0</v>
      </c>
      <c r="N548" s="19" t="str">
        <f t="shared" si="36"/>
        <v>Không</v>
      </c>
      <c r="O548" s="19" t="e">
        <f>VLOOKUP($A548,DSMYDTU!$A$2:$G$487,7,0)</f>
        <v>#N/A</v>
      </c>
      <c r="P548" s="20"/>
      <c r="Q548" s="53" t="e">
        <f t="shared" si="37"/>
        <v>#N/A</v>
      </c>
      <c r="R548" s="17" t="e">
        <f>VLOOKUP($B548,'TK MYDTU'!$B$8:$X$5049,18,0)</f>
        <v>#N/A</v>
      </c>
      <c r="T548" s="2"/>
      <c r="U548" s="19"/>
      <c r="V548" s="19"/>
    </row>
    <row r="549" spans="1:22" ht="13.8">
      <c r="A549" s="14">
        <v>543</v>
      </c>
      <c r="B549" s="15" t="e">
        <f>VLOOKUP($A549,DSMYDTU!$A$2:$E$487,2,0)</f>
        <v>#N/A</v>
      </c>
      <c r="C549" s="51" t="e">
        <f>VLOOKUP($A549,DSMYDTU!$A$2:$G$487,3,0)</f>
        <v>#N/A</v>
      </c>
      <c r="D549" s="52" t="e">
        <f>VLOOKUP($A549,DSMYDTU!$A$2:$G$487,4,0)</f>
        <v>#N/A</v>
      </c>
      <c r="E549" s="15" t="e">
        <f>VLOOKUP($A549,DSMYDTU!$A$2:$G$487,5,0)</f>
        <v>#N/A</v>
      </c>
      <c r="F549" s="16" t="e">
        <f>VLOOKUP($A549,DSMYDTU!$A$2:$G$487,6,0)</f>
        <v>#N/A</v>
      </c>
      <c r="G549" s="17" t="e">
        <f>VLOOKUP(B549,'TK MYDTU'!$B$8:$Q$8047,13,0)</f>
        <v>#N/A</v>
      </c>
      <c r="H549" s="17" t="e">
        <f>VLOOKUP(B549,'TK MYDTU'!$B$8:$Q$8047,14,0)</f>
        <v>#N/A</v>
      </c>
      <c r="I549" s="17" t="e">
        <f>VLOOKUP(B549,'TK MYDTU'!$B$8:$Q$8047,15,0)</f>
        <v>#N/A</v>
      </c>
      <c r="J549" s="17" t="e">
        <f>VLOOKUP(B549,'TK MYDTU'!$B$8:$Q$8047,16,0)</f>
        <v>#N/A</v>
      </c>
      <c r="K549" s="17" t="e">
        <f t="shared" si="32"/>
        <v>#N/A</v>
      </c>
      <c r="L549" s="17"/>
      <c r="M549" s="18">
        <f t="shared" si="33"/>
        <v>0</v>
      </c>
      <c r="N549" s="19" t="str">
        <f t="shared" si="36"/>
        <v>Không</v>
      </c>
      <c r="O549" s="19" t="e">
        <f>VLOOKUP($A549,DSMYDTU!$A$2:$G$487,7,0)</f>
        <v>#N/A</v>
      </c>
      <c r="P549" s="20"/>
      <c r="Q549" s="53" t="e">
        <f t="shared" si="37"/>
        <v>#N/A</v>
      </c>
      <c r="R549" s="17" t="e">
        <f>VLOOKUP($B549,'TK MYDTU'!$B$8:$X$5049,18,0)</f>
        <v>#N/A</v>
      </c>
      <c r="T549" s="2"/>
      <c r="U549" s="19"/>
      <c r="V549" s="19"/>
    </row>
    <row r="550" spans="1:22" ht="13.8">
      <c r="A550" s="14">
        <v>544</v>
      </c>
      <c r="B550" s="15" t="e">
        <f>VLOOKUP($A550,DSMYDTU!$A$2:$E$487,2,0)</f>
        <v>#N/A</v>
      </c>
      <c r="C550" s="51" t="e">
        <f>VLOOKUP($A550,DSMYDTU!$A$2:$G$487,3,0)</f>
        <v>#N/A</v>
      </c>
      <c r="D550" s="52" t="e">
        <f>VLOOKUP($A550,DSMYDTU!$A$2:$G$487,4,0)</f>
        <v>#N/A</v>
      </c>
      <c r="E550" s="15" t="e">
        <f>VLOOKUP($A550,DSMYDTU!$A$2:$G$487,5,0)</f>
        <v>#N/A</v>
      </c>
      <c r="F550" s="16" t="e">
        <f>VLOOKUP($A550,DSMYDTU!$A$2:$G$487,6,0)</f>
        <v>#N/A</v>
      </c>
      <c r="G550" s="17" t="e">
        <f>VLOOKUP(B550,'TK MYDTU'!$B$8:$Q$8047,13,0)</f>
        <v>#N/A</v>
      </c>
      <c r="H550" s="17" t="e">
        <f>VLOOKUP(B550,'TK MYDTU'!$B$8:$Q$8047,14,0)</f>
        <v>#N/A</v>
      </c>
      <c r="I550" s="17" t="e">
        <f>VLOOKUP(B550,'TK MYDTU'!$B$8:$Q$8047,15,0)</f>
        <v>#N/A</v>
      </c>
      <c r="J550" s="17" t="e">
        <f>VLOOKUP(B550,'TK MYDTU'!$B$8:$Q$8047,16,0)</f>
        <v>#N/A</v>
      </c>
      <c r="K550" s="17" t="e">
        <f t="shared" si="32"/>
        <v>#N/A</v>
      </c>
      <c r="L550" s="17"/>
      <c r="M550" s="18">
        <f t="shared" si="33"/>
        <v>0</v>
      </c>
      <c r="N550" s="19" t="str">
        <f t="shared" si="36"/>
        <v>Không</v>
      </c>
      <c r="O550" s="19" t="e">
        <f>VLOOKUP($A550,DSMYDTU!$A$2:$G$487,7,0)</f>
        <v>#N/A</v>
      </c>
      <c r="P550" s="20"/>
      <c r="Q550" s="53" t="e">
        <f t="shared" si="37"/>
        <v>#N/A</v>
      </c>
      <c r="R550" s="17" t="e">
        <f>VLOOKUP($B550,'TK MYDTU'!$B$8:$X$5049,18,0)</f>
        <v>#N/A</v>
      </c>
      <c r="T550" s="2"/>
      <c r="U550" s="19"/>
      <c r="V550" s="19"/>
    </row>
    <row r="551" spans="1:22" ht="13.8">
      <c r="A551" s="14">
        <v>545</v>
      </c>
      <c r="B551" s="15" t="e">
        <f>VLOOKUP($A551,DSMYDTU!$A$2:$E$487,2,0)</f>
        <v>#N/A</v>
      </c>
      <c r="C551" s="51" t="e">
        <f>VLOOKUP($A551,DSMYDTU!$A$2:$G$487,3,0)</f>
        <v>#N/A</v>
      </c>
      <c r="D551" s="52" t="e">
        <f>VLOOKUP($A551,DSMYDTU!$A$2:$G$487,4,0)</f>
        <v>#N/A</v>
      </c>
      <c r="E551" s="15" t="e">
        <f>VLOOKUP($A551,DSMYDTU!$A$2:$G$487,5,0)</f>
        <v>#N/A</v>
      </c>
      <c r="F551" s="16" t="e">
        <f>VLOOKUP($A551,DSMYDTU!$A$2:$G$487,6,0)</f>
        <v>#N/A</v>
      </c>
      <c r="G551" s="17" t="e">
        <f>VLOOKUP(B551,'TK MYDTU'!$B$8:$Q$8047,13,0)</f>
        <v>#N/A</v>
      </c>
      <c r="H551" s="17" t="e">
        <f>VLOOKUP(B551,'TK MYDTU'!$B$8:$Q$8047,14,0)</f>
        <v>#N/A</v>
      </c>
      <c r="I551" s="17" t="e">
        <f>VLOOKUP(B551,'TK MYDTU'!$B$8:$Q$8047,15,0)</f>
        <v>#N/A</v>
      </c>
      <c r="J551" s="17" t="e">
        <f>VLOOKUP(B551,'TK MYDTU'!$B$8:$Q$8047,16,0)</f>
        <v>#N/A</v>
      </c>
      <c r="K551" s="17" t="e">
        <f t="shared" si="32"/>
        <v>#N/A</v>
      </c>
      <c r="L551" s="17"/>
      <c r="M551" s="18">
        <f t="shared" si="33"/>
        <v>0</v>
      </c>
      <c r="N551" s="19" t="str">
        <f t="shared" si="36"/>
        <v>Không</v>
      </c>
      <c r="O551" s="19" t="e">
        <f>VLOOKUP($A551,DSMYDTU!$A$2:$G$487,7,0)</f>
        <v>#N/A</v>
      </c>
      <c r="P551" s="20"/>
      <c r="Q551" s="53" t="e">
        <f t="shared" si="37"/>
        <v>#N/A</v>
      </c>
      <c r="R551" s="17" t="e">
        <f>VLOOKUP($B551,'TK MYDTU'!$B$8:$X$5049,18,0)</f>
        <v>#N/A</v>
      </c>
      <c r="T551" s="2"/>
      <c r="U551" s="19"/>
      <c r="V551" s="19"/>
    </row>
    <row r="552" spans="1:22" ht="13.8">
      <c r="A552" s="14">
        <v>546</v>
      </c>
      <c r="B552" s="15" t="e">
        <f>VLOOKUP($A552,DSMYDTU!$A$2:$E$487,2,0)</f>
        <v>#N/A</v>
      </c>
      <c r="C552" s="51" t="e">
        <f>VLOOKUP($A552,DSMYDTU!$A$2:$G$487,3,0)</f>
        <v>#N/A</v>
      </c>
      <c r="D552" s="52" t="e">
        <f>VLOOKUP($A552,DSMYDTU!$A$2:$G$487,4,0)</f>
        <v>#N/A</v>
      </c>
      <c r="E552" s="15" t="e">
        <f>VLOOKUP($A552,DSMYDTU!$A$2:$G$487,5,0)</f>
        <v>#N/A</v>
      </c>
      <c r="F552" s="16" t="e">
        <f>VLOOKUP($A552,DSMYDTU!$A$2:$G$487,6,0)</f>
        <v>#N/A</v>
      </c>
      <c r="G552" s="17" t="e">
        <f>VLOOKUP(B552,'TK MYDTU'!$B$8:$Q$8047,13,0)</f>
        <v>#N/A</v>
      </c>
      <c r="H552" s="17" t="e">
        <f>VLOOKUP(B552,'TK MYDTU'!$B$8:$Q$8047,14,0)</f>
        <v>#N/A</v>
      </c>
      <c r="I552" s="17" t="e">
        <f>VLOOKUP(B552,'TK MYDTU'!$B$8:$Q$8047,15,0)</f>
        <v>#N/A</v>
      </c>
      <c r="J552" s="17" t="e">
        <f>VLOOKUP(B552,'TK MYDTU'!$B$8:$Q$8047,16,0)</f>
        <v>#N/A</v>
      </c>
      <c r="K552" s="17" t="e">
        <f t="shared" si="32"/>
        <v>#N/A</v>
      </c>
      <c r="L552" s="17"/>
      <c r="M552" s="18">
        <f t="shared" si="33"/>
        <v>0</v>
      </c>
      <c r="N552" s="19" t="str">
        <f t="shared" si="36"/>
        <v>Không</v>
      </c>
      <c r="O552" s="19" t="e">
        <f>VLOOKUP($A552,DSMYDTU!$A$2:$G$487,7,0)</f>
        <v>#N/A</v>
      </c>
      <c r="P552" s="20"/>
      <c r="Q552" s="53" t="e">
        <f t="shared" si="37"/>
        <v>#N/A</v>
      </c>
      <c r="R552" s="17" t="e">
        <f>VLOOKUP($B552,'TK MYDTU'!$B$8:$X$5049,18,0)</f>
        <v>#N/A</v>
      </c>
      <c r="T552" s="2"/>
      <c r="U552" s="19"/>
      <c r="V552" s="19"/>
    </row>
    <row r="553" spans="1:22" ht="13.8">
      <c r="A553" s="14">
        <v>547</v>
      </c>
      <c r="B553" s="15" t="e">
        <f>VLOOKUP($A553,DSMYDTU!$A$2:$E$487,2,0)</f>
        <v>#N/A</v>
      </c>
      <c r="C553" s="51" t="e">
        <f>VLOOKUP($A553,DSMYDTU!$A$2:$G$487,3,0)</f>
        <v>#N/A</v>
      </c>
      <c r="D553" s="52" t="e">
        <f>VLOOKUP($A553,DSMYDTU!$A$2:$G$487,4,0)</f>
        <v>#N/A</v>
      </c>
      <c r="E553" s="15" t="e">
        <f>VLOOKUP($A553,DSMYDTU!$A$2:$G$487,5,0)</f>
        <v>#N/A</v>
      </c>
      <c r="F553" s="16" t="e">
        <f>VLOOKUP($A553,DSMYDTU!$A$2:$G$487,6,0)</f>
        <v>#N/A</v>
      </c>
      <c r="G553" s="17" t="e">
        <f>VLOOKUP(B553,'TK MYDTU'!$B$8:$Q$8047,13,0)</f>
        <v>#N/A</v>
      </c>
      <c r="H553" s="17" t="e">
        <f>VLOOKUP(B553,'TK MYDTU'!$B$8:$Q$8047,14,0)</f>
        <v>#N/A</v>
      </c>
      <c r="I553" s="17" t="e">
        <f>VLOOKUP(B553,'TK MYDTU'!$B$8:$Q$8047,15,0)</f>
        <v>#N/A</v>
      </c>
      <c r="J553" s="17" t="e">
        <f>VLOOKUP(B553,'TK MYDTU'!$B$8:$Q$8047,16,0)</f>
        <v>#N/A</v>
      </c>
      <c r="K553" s="17" t="e">
        <f t="shared" si="32"/>
        <v>#N/A</v>
      </c>
      <c r="L553" s="17"/>
      <c r="M553" s="18">
        <f t="shared" si="33"/>
        <v>0</v>
      </c>
      <c r="N553" s="19" t="str">
        <f t="shared" si="36"/>
        <v>Không</v>
      </c>
      <c r="O553" s="19" t="e">
        <f>VLOOKUP($A553,DSMYDTU!$A$2:$G$487,7,0)</f>
        <v>#N/A</v>
      </c>
      <c r="P553" s="20"/>
      <c r="Q553" s="53" t="e">
        <f t="shared" si="37"/>
        <v>#N/A</v>
      </c>
      <c r="R553" s="17" t="e">
        <f>VLOOKUP($B553,'TK MYDTU'!$B$8:$X$5049,18,0)</f>
        <v>#N/A</v>
      </c>
      <c r="T553" s="2"/>
      <c r="U553" s="19"/>
      <c r="V553" s="19"/>
    </row>
    <row r="554" spans="1:22" ht="13.8">
      <c r="A554" s="14">
        <v>548</v>
      </c>
      <c r="B554" s="15" t="e">
        <f>VLOOKUP($A554,DSMYDTU!$A$2:$E$487,2,0)</f>
        <v>#N/A</v>
      </c>
      <c r="C554" s="51" t="e">
        <f>VLOOKUP($A554,DSMYDTU!$A$2:$G$487,3,0)</f>
        <v>#N/A</v>
      </c>
      <c r="D554" s="52" t="e">
        <f>VLOOKUP($A554,DSMYDTU!$A$2:$G$487,4,0)</f>
        <v>#N/A</v>
      </c>
      <c r="E554" s="15" t="e">
        <f>VLOOKUP($A554,DSMYDTU!$A$2:$G$487,5,0)</f>
        <v>#N/A</v>
      </c>
      <c r="F554" s="16" t="e">
        <f>VLOOKUP($A554,DSMYDTU!$A$2:$G$487,6,0)</f>
        <v>#N/A</v>
      </c>
      <c r="G554" s="17" t="e">
        <f>VLOOKUP(B554,'TK MYDTU'!$B$8:$Q$8047,13,0)</f>
        <v>#N/A</v>
      </c>
      <c r="H554" s="17" t="e">
        <f>VLOOKUP(B554,'TK MYDTU'!$B$8:$Q$8047,14,0)</f>
        <v>#N/A</v>
      </c>
      <c r="I554" s="17" t="e">
        <f>VLOOKUP(B554,'TK MYDTU'!$B$8:$Q$8047,15,0)</f>
        <v>#N/A</v>
      </c>
      <c r="J554" s="17" t="e">
        <f>VLOOKUP(B554,'TK MYDTU'!$B$8:$Q$8047,16,0)</f>
        <v>#N/A</v>
      </c>
      <c r="K554" s="17" t="e">
        <f t="shared" si="32"/>
        <v>#N/A</v>
      </c>
      <c r="L554" s="17"/>
      <c r="M554" s="18">
        <f t="shared" si="33"/>
        <v>0</v>
      </c>
      <c r="N554" s="19" t="str">
        <f t="shared" si="36"/>
        <v>Không</v>
      </c>
      <c r="O554" s="19" t="e">
        <f>VLOOKUP($A554,DSMYDTU!$A$2:$G$487,7,0)</f>
        <v>#N/A</v>
      </c>
      <c r="P554" s="20"/>
      <c r="Q554" s="53" t="e">
        <f t="shared" si="37"/>
        <v>#N/A</v>
      </c>
      <c r="R554" s="17" t="e">
        <f>VLOOKUP($B554,'TK MYDTU'!$B$8:$X$5049,18,0)</f>
        <v>#N/A</v>
      </c>
      <c r="T554" s="2"/>
      <c r="U554" s="19"/>
      <c r="V554" s="19"/>
    </row>
    <row r="555" spans="1:22" ht="13.8">
      <c r="A555" s="14">
        <v>549</v>
      </c>
      <c r="B555" s="15" t="e">
        <f>VLOOKUP($A555,DSMYDTU!$A$2:$E$487,2,0)</f>
        <v>#N/A</v>
      </c>
      <c r="C555" s="51" t="e">
        <f>VLOOKUP($A555,DSMYDTU!$A$2:$G$487,3,0)</f>
        <v>#N/A</v>
      </c>
      <c r="D555" s="52" t="e">
        <f>VLOOKUP($A555,DSMYDTU!$A$2:$G$487,4,0)</f>
        <v>#N/A</v>
      </c>
      <c r="E555" s="15" t="e">
        <f>VLOOKUP($A555,DSMYDTU!$A$2:$G$487,5,0)</f>
        <v>#N/A</v>
      </c>
      <c r="F555" s="16" t="e">
        <f>VLOOKUP($A555,DSMYDTU!$A$2:$G$487,6,0)</f>
        <v>#N/A</v>
      </c>
      <c r="G555" s="17" t="e">
        <f>VLOOKUP(B555,'TK MYDTU'!$B$8:$Q$8047,13,0)</f>
        <v>#N/A</v>
      </c>
      <c r="H555" s="17" t="e">
        <f>VLOOKUP(B555,'TK MYDTU'!$B$8:$Q$8047,14,0)</f>
        <v>#N/A</v>
      </c>
      <c r="I555" s="17" t="e">
        <f>VLOOKUP(B555,'TK MYDTU'!$B$8:$Q$8047,15,0)</f>
        <v>#N/A</v>
      </c>
      <c r="J555" s="17" t="e">
        <f>VLOOKUP(B555,'TK MYDTU'!$B$8:$Q$8047,16,0)</f>
        <v>#N/A</v>
      </c>
      <c r="K555" s="17" t="e">
        <f t="shared" si="32"/>
        <v>#N/A</v>
      </c>
      <c r="L555" s="17"/>
      <c r="M555" s="18">
        <f t="shared" si="33"/>
        <v>0</v>
      </c>
      <c r="N555" s="19" t="str">
        <f t="shared" si="36"/>
        <v>Không</v>
      </c>
      <c r="O555" s="19" t="e">
        <f>VLOOKUP($A555,DSMYDTU!$A$2:$G$487,7,0)</f>
        <v>#N/A</v>
      </c>
      <c r="P555" s="20"/>
      <c r="Q555" s="53" t="e">
        <f t="shared" si="37"/>
        <v>#N/A</v>
      </c>
      <c r="R555" s="17" t="e">
        <f>VLOOKUP($B555,'TK MYDTU'!$B$8:$X$5049,18,0)</f>
        <v>#N/A</v>
      </c>
      <c r="T555" s="2"/>
      <c r="U555" s="19"/>
      <c r="V555" s="19"/>
    </row>
    <row r="556" spans="1:22" ht="13.8">
      <c r="A556" s="14">
        <v>550</v>
      </c>
      <c r="B556" s="15" t="e">
        <f>VLOOKUP($A556,DSMYDTU!$A$2:$E$487,2,0)</f>
        <v>#N/A</v>
      </c>
      <c r="C556" s="51" t="e">
        <f>VLOOKUP($A556,DSMYDTU!$A$2:$G$487,3,0)</f>
        <v>#N/A</v>
      </c>
      <c r="D556" s="52" t="e">
        <f>VLOOKUP($A556,DSMYDTU!$A$2:$G$487,4,0)</f>
        <v>#N/A</v>
      </c>
      <c r="E556" s="15" t="e">
        <f>VLOOKUP($A556,DSMYDTU!$A$2:$G$487,5,0)</f>
        <v>#N/A</v>
      </c>
      <c r="F556" s="16" t="e">
        <f>VLOOKUP($A556,DSMYDTU!$A$2:$G$487,6,0)</f>
        <v>#N/A</v>
      </c>
      <c r="G556" s="17" t="e">
        <f>VLOOKUP(B556,'TK MYDTU'!$B$8:$Q$8047,13,0)</f>
        <v>#N/A</v>
      </c>
      <c r="H556" s="17" t="e">
        <f>VLOOKUP(B556,'TK MYDTU'!$B$8:$Q$8047,14,0)</f>
        <v>#N/A</v>
      </c>
      <c r="I556" s="17" t="e">
        <f>VLOOKUP(B556,'TK MYDTU'!$B$8:$Q$8047,15,0)</f>
        <v>#N/A</v>
      </c>
      <c r="J556" s="17" t="e">
        <f>VLOOKUP(B556,'TK MYDTU'!$B$8:$Q$8047,16,0)</f>
        <v>#N/A</v>
      </c>
      <c r="K556" s="17" t="e">
        <f t="shared" si="32"/>
        <v>#N/A</v>
      </c>
      <c r="L556" s="17"/>
      <c r="M556" s="18">
        <f t="shared" si="33"/>
        <v>0</v>
      </c>
      <c r="N556" s="19" t="str">
        <f t="shared" si="36"/>
        <v>Không</v>
      </c>
      <c r="O556" s="19" t="e">
        <f>VLOOKUP($A556,DSMYDTU!$A$2:$G$487,7,0)</f>
        <v>#N/A</v>
      </c>
      <c r="P556" s="20"/>
      <c r="Q556" s="53" t="e">
        <f t="shared" si="37"/>
        <v>#N/A</v>
      </c>
      <c r="R556" s="17" t="e">
        <f>VLOOKUP($B556,'TK MYDTU'!$B$8:$X$5049,18,0)</f>
        <v>#N/A</v>
      </c>
      <c r="T556" s="2"/>
      <c r="U556" s="19"/>
      <c r="V556" s="19"/>
    </row>
    <row r="557" spans="1:22" ht="13.8">
      <c r="A557" s="14">
        <v>551</v>
      </c>
      <c r="B557" s="15" t="e">
        <f>VLOOKUP($A557,DSMYDTU!$A$2:$E$487,2,0)</f>
        <v>#N/A</v>
      </c>
      <c r="C557" s="51" t="e">
        <f>VLOOKUP($A557,DSMYDTU!$A$2:$G$487,3,0)</f>
        <v>#N/A</v>
      </c>
      <c r="D557" s="52" t="e">
        <f>VLOOKUP($A557,DSMYDTU!$A$2:$G$487,4,0)</f>
        <v>#N/A</v>
      </c>
      <c r="E557" s="15" t="e">
        <f>VLOOKUP($A557,DSMYDTU!$A$2:$G$487,5,0)</f>
        <v>#N/A</v>
      </c>
      <c r="F557" s="16" t="e">
        <f>VLOOKUP($A557,DSMYDTU!$A$2:$G$487,6,0)</f>
        <v>#N/A</v>
      </c>
      <c r="G557" s="17" t="e">
        <f>VLOOKUP(B557,'TK MYDTU'!$B$8:$Q$8047,13,0)</f>
        <v>#N/A</v>
      </c>
      <c r="H557" s="17" t="e">
        <f>VLOOKUP(B557,'TK MYDTU'!$B$8:$Q$8047,14,0)</f>
        <v>#N/A</v>
      </c>
      <c r="I557" s="17" t="e">
        <f>VLOOKUP(B557,'TK MYDTU'!$B$8:$Q$8047,15,0)</f>
        <v>#N/A</v>
      </c>
      <c r="J557" s="17" t="e">
        <f>VLOOKUP(B557,'TK MYDTU'!$B$8:$Q$8047,16,0)</f>
        <v>#N/A</v>
      </c>
      <c r="K557" s="17" t="e">
        <f t="shared" si="32"/>
        <v>#N/A</v>
      </c>
      <c r="L557" s="17"/>
      <c r="M557" s="18">
        <f t="shared" si="33"/>
        <v>0</v>
      </c>
      <c r="N557" s="19" t="str">
        <f t="shared" si="36"/>
        <v>Không</v>
      </c>
      <c r="O557" s="19" t="e">
        <f>VLOOKUP($A557,DSMYDTU!$A$2:$G$487,7,0)</f>
        <v>#N/A</v>
      </c>
      <c r="P557" s="20"/>
      <c r="Q557" s="53" t="e">
        <f t="shared" si="37"/>
        <v>#N/A</v>
      </c>
      <c r="R557" s="17" t="e">
        <f>VLOOKUP($B557,'TK MYDTU'!$B$8:$X$5049,18,0)</f>
        <v>#N/A</v>
      </c>
      <c r="T557" s="2"/>
      <c r="U557" s="19"/>
      <c r="V557" s="19"/>
    </row>
    <row r="558" spans="1:22" ht="13.8">
      <c r="A558" s="14">
        <v>552</v>
      </c>
      <c r="B558" s="15" t="e">
        <f>VLOOKUP($A558,DSMYDTU!$A$2:$E$487,2,0)</f>
        <v>#N/A</v>
      </c>
      <c r="C558" s="51" t="e">
        <f>VLOOKUP($A558,DSMYDTU!$A$2:$G$487,3,0)</f>
        <v>#N/A</v>
      </c>
      <c r="D558" s="52" t="e">
        <f>VLOOKUP($A558,DSMYDTU!$A$2:$G$487,4,0)</f>
        <v>#N/A</v>
      </c>
      <c r="E558" s="15" t="e">
        <f>VLOOKUP($A558,DSMYDTU!$A$2:$G$487,5,0)</f>
        <v>#N/A</v>
      </c>
      <c r="F558" s="16" t="e">
        <f>VLOOKUP($A558,DSMYDTU!$A$2:$G$487,6,0)</f>
        <v>#N/A</v>
      </c>
      <c r="G558" s="17" t="e">
        <f>VLOOKUP(B558,'TK MYDTU'!$B$8:$Q$8047,13,0)</f>
        <v>#N/A</v>
      </c>
      <c r="H558" s="17" t="e">
        <f>VLOOKUP(B558,'TK MYDTU'!$B$8:$Q$8047,14,0)</f>
        <v>#N/A</v>
      </c>
      <c r="I558" s="17" t="e">
        <f>VLOOKUP(B558,'TK MYDTU'!$B$8:$Q$8047,15,0)</f>
        <v>#N/A</v>
      </c>
      <c r="J558" s="17" t="e">
        <f>VLOOKUP(B558,'TK MYDTU'!$B$8:$Q$8047,16,0)</f>
        <v>#N/A</v>
      </c>
      <c r="K558" s="17" t="e">
        <f t="shared" si="32"/>
        <v>#N/A</v>
      </c>
      <c r="L558" s="17"/>
      <c r="M558" s="18">
        <f t="shared" si="33"/>
        <v>0</v>
      </c>
      <c r="N558" s="19" t="str">
        <f t="shared" si="36"/>
        <v>Không</v>
      </c>
      <c r="O558" s="19" t="e">
        <f>VLOOKUP($A558,DSMYDTU!$A$2:$G$487,7,0)</f>
        <v>#N/A</v>
      </c>
      <c r="P558" s="20"/>
      <c r="Q558" s="53" t="e">
        <f t="shared" si="37"/>
        <v>#N/A</v>
      </c>
      <c r="R558" s="17" t="e">
        <f>VLOOKUP($B558,'TK MYDTU'!$B$8:$X$5049,18,0)</f>
        <v>#N/A</v>
      </c>
      <c r="T558" s="2"/>
      <c r="U558" s="19"/>
      <c r="V558" s="19"/>
    </row>
    <row r="559" spans="1:22" ht="13.8">
      <c r="A559" s="14">
        <v>553</v>
      </c>
      <c r="B559" s="15" t="e">
        <f>VLOOKUP($A559,DSMYDTU!$A$2:$E$487,2,0)</f>
        <v>#N/A</v>
      </c>
      <c r="C559" s="51" t="e">
        <f>VLOOKUP($A559,DSMYDTU!$A$2:$G$487,3,0)</f>
        <v>#N/A</v>
      </c>
      <c r="D559" s="52" t="e">
        <f>VLOOKUP($A559,DSMYDTU!$A$2:$G$487,4,0)</f>
        <v>#N/A</v>
      </c>
      <c r="E559" s="15" t="e">
        <f>VLOOKUP($A559,DSMYDTU!$A$2:$G$487,5,0)</f>
        <v>#N/A</v>
      </c>
      <c r="F559" s="16" t="e">
        <f>VLOOKUP($A559,DSMYDTU!$A$2:$G$487,6,0)</f>
        <v>#N/A</v>
      </c>
      <c r="G559" s="17" t="e">
        <f>VLOOKUP(B559,'TK MYDTU'!$B$8:$Q$8047,13,0)</f>
        <v>#N/A</v>
      </c>
      <c r="H559" s="17" t="e">
        <f>VLOOKUP(B559,'TK MYDTU'!$B$8:$Q$8047,14,0)</f>
        <v>#N/A</v>
      </c>
      <c r="I559" s="17" t="e">
        <f>VLOOKUP(B559,'TK MYDTU'!$B$8:$Q$8047,15,0)</f>
        <v>#N/A</v>
      </c>
      <c r="J559" s="17" t="e">
        <f>VLOOKUP(B559,'TK MYDTU'!$B$8:$Q$8047,16,0)</f>
        <v>#N/A</v>
      </c>
      <c r="K559" s="17" t="e">
        <f t="shared" si="32"/>
        <v>#N/A</v>
      </c>
      <c r="L559" s="17"/>
      <c r="M559" s="18">
        <f t="shared" si="33"/>
        <v>0</v>
      </c>
      <c r="N559" s="19" t="str">
        <f t="shared" si="36"/>
        <v>Không</v>
      </c>
      <c r="O559" s="19" t="e">
        <f>VLOOKUP($A559,DSMYDTU!$A$2:$G$487,7,0)</f>
        <v>#N/A</v>
      </c>
      <c r="P559" s="20"/>
      <c r="Q559" s="53" t="e">
        <f t="shared" si="37"/>
        <v>#N/A</v>
      </c>
      <c r="R559" s="17" t="e">
        <f>VLOOKUP($B559,'TK MYDTU'!$B$8:$X$5049,18,0)</f>
        <v>#N/A</v>
      </c>
      <c r="T559" s="2"/>
      <c r="U559" s="19"/>
      <c r="V559" s="19"/>
    </row>
    <row r="560" spans="1:22" ht="13.8">
      <c r="A560" s="14">
        <v>554</v>
      </c>
      <c r="B560" s="15" t="e">
        <f>VLOOKUP($A560,DSMYDTU!$A$2:$E$487,2,0)</f>
        <v>#N/A</v>
      </c>
      <c r="C560" s="51" t="e">
        <f>VLOOKUP($A560,DSMYDTU!$A$2:$G$487,3,0)</f>
        <v>#N/A</v>
      </c>
      <c r="D560" s="52" t="e">
        <f>VLOOKUP($A560,DSMYDTU!$A$2:$G$487,4,0)</f>
        <v>#N/A</v>
      </c>
      <c r="E560" s="15" t="e">
        <f>VLOOKUP($A560,DSMYDTU!$A$2:$G$487,5,0)</f>
        <v>#N/A</v>
      </c>
      <c r="F560" s="16" t="e">
        <f>VLOOKUP($A560,DSMYDTU!$A$2:$G$487,6,0)</f>
        <v>#N/A</v>
      </c>
      <c r="G560" s="17" t="e">
        <f>VLOOKUP(B560,'TK MYDTU'!$B$8:$Q$8047,13,0)</f>
        <v>#N/A</v>
      </c>
      <c r="H560" s="17" t="e">
        <f>VLOOKUP(B560,'TK MYDTU'!$B$8:$Q$8047,14,0)</f>
        <v>#N/A</v>
      </c>
      <c r="I560" s="17" t="e">
        <f>VLOOKUP(B560,'TK MYDTU'!$B$8:$Q$8047,15,0)</f>
        <v>#N/A</v>
      </c>
      <c r="J560" s="17" t="e">
        <f>VLOOKUP(B560,'TK MYDTU'!$B$8:$Q$8047,16,0)</f>
        <v>#N/A</v>
      </c>
      <c r="K560" s="17" t="e">
        <f t="shared" si="32"/>
        <v>#N/A</v>
      </c>
      <c r="L560" s="17"/>
      <c r="M560" s="18">
        <f t="shared" si="33"/>
        <v>0</v>
      </c>
      <c r="N560" s="19" t="str">
        <f t="shared" si="36"/>
        <v>Không</v>
      </c>
      <c r="O560" s="19" t="e">
        <f>VLOOKUP($A560,DSMYDTU!$A$2:$G$487,7,0)</f>
        <v>#N/A</v>
      </c>
      <c r="P560" s="20"/>
      <c r="Q560" s="53" t="e">
        <f t="shared" si="37"/>
        <v>#N/A</v>
      </c>
      <c r="R560" s="17" t="e">
        <f>VLOOKUP($B560,'TK MYDTU'!$B$8:$X$5049,18,0)</f>
        <v>#N/A</v>
      </c>
      <c r="T560" s="2"/>
      <c r="U560" s="19"/>
      <c r="V560" s="19"/>
    </row>
    <row r="561" spans="1:22" ht="13.8">
      <c r="A561" s="14">
        <v>555</v>
      </c>
      <c r="B561" s="15" t="e">
        <f>VLOOKUP($A561,DSMYDTU!$A$2:$E$487,2,0)</f>
        <v>#N/A</v>
      </c>
      <c r="C561" s="51" t="e">
        <f>VLOOKUP($A561,DSMYDTU!$A$2:$G$487,3,0)</f>
        <v>#N/A</v>
      </c>
      <c r="D561" s="52" t="e">
        <f>VLOOKUP($A561,DSMYDTU!$A$2:$G$487,4,0)</f>
        <v>#N/A</v>
      </c>
      <c r="E561" s="15" t="e">
        <f>VLOOKUP($A561,DSMYDTU!$A$2:$G$487,5,0)</f>
        <v>#N/A</v>
      </c>
      <c r="F561" s="16" t="e">
        <f>VLOOKUP($A561,DSMYDTU!$A$2:$G$487,6,0)</f>
        <v>#N/A</v>
      </c>
      <c r="G561" s="17" t="e">
        <f>VLOOKUP(B561,'TK MYDTU'!$B$8:$Q$8047,13,0)</f>
        <v>#N/A</v>
      </c>
      <c r="H561" s="17" t="e">
        <f>VLOOKUP(B561,'TK MYDTU'!$B$8:$Q$8047,14,0)</f>
        <v>#N/A</v>
      </c>
      <c r="I561" s="17" t="e">
        <f>VLOOKUP(B561,'TK MYDTU'!$B$8:$Q$8047,15,0)</f>
        <v>#N/A</v>
      </c>
      <c r="J561" s="17" t="e">
        <f>VLOOKUP(B561,'TK MYDTU'!$B$8:$Q$8047,16,0)</f>
        <v>#N/A</v>
      </c>
      <c r="K561" s="17" t="e">
        <f t="shared" si="32"/>
        <v>#N/A</v>
      </c>
      <c r="L561" s="17"/>
      <c r="M561" s="18">
        <f t="shared" si="33"/>
        <v>0</v>
      </c>
      <c r="N561" s="19" t="str">
        <f t="shared" si="36"/>
        <v>Không</v>
      </c>
      <c r="O561" s="19" t="e">
        <f>VLOOKUP($A561,DSMYDTU!$A$2:$G$487,7,0)</f>
        <v>#N/A</v>
      </c>
      <c r="P561" s="20"/>
      <c r="Q561" s="53" t="e">
        <f t="shared" si="37"/>
        <v>#N/A</v>
      </c>
      <c r="R561" s="17" t="e">
        <f>VLOOKUP($B561,'TK MYDTU'!$B$8:$X$5049,18,0)</f>
        <v>#N/A</v>
      </c>
      <c r="T561" s="2"/>
      <c r="U561" s="19"/>
      <c r="V561" s="19"/>
    </row>
    <row r="562" spans="1:22" ht="13.8">
      <c r="A562" s="14">
        <v>556</v>
      </c>
      <c r="B562" s="15" t="e">
        <f>VLOOKUP($A562,DSMYDTU!$A$2:$E$487,2,0)</f>
        <v>#N/A</v>
      </c>
      <c r="C562" s="51" t="e">
        <f>VLOOKUP($A562,DSMYDTU!$A$2:$G$487,3,0)</f>
        <v>#N/A</v>
      </c>
      <c r="D562" s="52" t="e">
        <f>VLOOKUP($A562,DSMYDTU!$A$2:$G$487,4,0)</f>
        <v>#N/A</v>
      </c>
      <c r="E562" s="15" t="e">
        <f>VLOOKUP($A562,DSMYDTU!$A$2:$G$487,5,0)</f>
        <v>#N/A</v>
      </c>
      <c r="F562" s="16" t="e">
        <f>VLOOKUP($A562,DSMYDTU!$A$2:$G$487,6,0)</f>
        <v>#N/A</v>
      </c>
      <c r="G562" s="17" t="e">
        <f>VLOOKUP(B562,'TK MYDTU'!$B$8:$Q$8047,13,0)</f>
        <v>#N/A</v>
      </c>
      <c r="H562" s="17" t="e">
        <f>VLOOKUP(B562,'TK MYDTU'!$B$8:$Q$8047,14,0)</f>
        <v>#N/A</v>
      </c>
      <c r="I562" s="17" t="e">
        <f>VLOOKUP(B562,'TK MYDTU'!$B$8:$Q$8047,15,0)</f>
        <v>#N/A</v>
      </c>
      <c r="J562" s="17" t="e">
        <f>VLOOKUP(B562,'TK MYDTU'!$B$8:$Q$8047,16,0)</f>
        <v>#N/A</v>
      </c>
      <c r="K562" s="17" t="e">
        <f t="shared" si="32"/>
        <v>#N/A</v>
      </c>
      <c r="L562" s="17"/>
      <c r="M562" s="18">
        <f t="shared" si="33"/>
        <v>0</v>
      </c>
      <c r="N562" s="19" t="str">
        <f t="shared" si="36"/>
        <v>Không</v>
      </c>
      <c r="O562" s="19" t="e">
        <f>VLOOKUP($A562,DSMYDTU!$A$2:$G$487,7,0)</f>
        <v>#N/A</v>
      </c>
      <c r="P562" s="20"/>
      <c r="Q562" s="53" t="e">
        <f t="shared" si="37"/>
        <v>#N/A</v>
      </c>
      <c r="R562" s="17" t="e">
        <f>VLOOKUP($B562,'TK MYDTU'!$B$8:$X$5049,18,0)</f>
        <v>#N/A</v>
      </c>
      <c r="T562" s="2"/>
      <c r="U562" s="19"/>
      <c r="V562" s="19"/>
    </row>
    <row r="563" spans="1:22" ht="13.8">
      <c r="A563" s="14">
        <v>557</v>
      </c>
      <c r="B563" s="15" t="e">
        <f>VLOOKUP($A563,DSMYDTU!$A$2:$E$487,2,0)</f>
        <v>#N/A</v>
      </c>
      <c r="C563" s="51" t="e">
        <f>VLOOKUP($A563,DSMYDTU!$A$2:$G$487,3,0)</f>
        <v>#N/A</v>
      </c>
      <c r="D563" s="52" t="e">
        <f>VLOOKUP($A563,DSMYDTU!$A$2:$G$487,4,0)</f>
        <v>#N/A</v>
      </c>
      <c r="E563" s="15" t="e">
        <f>VLOOKUP($A563,DSMYDTU!$A$2:$G$487,5,0)</f>
        <v>#N/A</v>
      </c>
      <c r="F563" s="16" t="e">
        <f>VLOOKUP($A563,DSMYDTU!$A$2:$G$487,6,0)</f>
        <v>#N/A</v>
      </c>
      <c r="G563" s="17" t="e">
        <f>VLOOKUP(B563,'TK MYDTU'!$B$8:$Q$8047,13,0)</f>
        <v>#N/A</v>
      </c>
      <c r="H563" s="17" t="e">
        <f>VLOOKUP(B563,'TK MYDTU'!$B$8:$Q$8047,14,0)</f>
        <v>#N/A</v>
      </c>
      <c r="I563" s="17" t="e">
        <f>VLOOKUP(B563,'TK MYDTU'!$B$8:$Q$8047,15,0)</f>
        <v>#N/A</v>
      </c>
      <c r="J563" s="17" t="e">
        <f>VLOOKUP(B563,'TK MYDTU'!$B$8:$Q$8047,16,0)</f>
        <v>#N/A</v>
      </c>
      <c r="K563" s="17" t="e">
        <f t="shared" si="32"/>
        <v>#N/A</v>
      </c>
      <c r="L563" s="17"/>
      <c r="M563" s="18">
        <f t="shared" si="33"/>
        <v>0</v>
      </c>
      <c r="N563" s="19" t="str">
        <f t="shared" si="36"/>
        <v>Không</v>
      </c>
      <c r="O563" s="19" t="e">
        <f>VLOOKUP($A563,DSMYDTU!$A$2:$G$487,7,0)</f>
        <v>#N/A</v>
      </c>
      <c r="P563" s="20"/>
      <c r="Q563" s="53" t="e">
        <f t="shared" si="37"/>
        <v>#N/A</v>
      </c>
      <c r="R563" s="17" t="e">
        <f>VLOOKUP($B563,'TK MYDTU'!$B$8:$X$5049,18,0)</f>
        <v>#N/A</v>
      </c>
      <c r="T563" s="2"/>
      <c r="U563" s="19"/>
      <c r="V563" s="19"/>
    </row>
    <row r="564" spans="1:22" ht="13.8">
      <c r="A564" s="14">
        <v>558</v>
      </c>
      <c r="B564" s="15" t="e">
        <f>VLOOKUP($A564,DSMYDTU!$A$2:$E$487,2,0)</f>
        <v>#N/A</v>
      </c>
      <c r="C564" s="51" t="e">
        <f>VLOOKUP($A564,DSMYDTU!$A$2:$G$487,3,0)</f>
        <v>#N/A</v>
      </c>
      <c r="D564" s="52" t="e">
        <f>VLOOKUP($A564,DSMYDTU!$A$2:$G$487,4,0)</f>
        <v>#N/A</v>
      </c>
      <c r="E564" s="15" t="e">
        <f>VLOOKUP($A564,DSMYDTU!$A$2:$G$487,5,0)</f>
        <v>#N/A</v>
      </c>
      <c r="F564" s="16" t="e">
        <f>VLOOKUP($A564,DSMYDTU!$A$2:$G$487,6,0)</f>
        <v>#N/A</v>
      </c>
      <c r="G564" s="17" t="e">
        <f>VLOOKUP(B564,'TK MYDTU'!$B$8:$Q$8047,13,0)</f>
        <v>#N/A</v>
      </c>
      <c r="H564" s="17" t="e">
        <f>VLOOKUP(B564,'TK MYDTU'!$B$8:$Q$8047,14,0)</f>
        <v>#N/A</v>
      </c>
      <c r="I564" s="17" t="e">
        <f>VLOOKUP(B564,'TK MYDTU'!$B$8:$Q$8047,15,0)</f>
        <v>#N/A</v>
      </c>
      <c r="J564" s="17" t="e">
        <f>VLOOKUP(B564,'TK MYDTU'!$B$8:$Q$8047,16,0)</f>
        <v>#N/A</v>
      </c>
      <c r="K564" s="17" t="e">
        <f t="shared" si="32"/>
        <v>#N/A</v>
      </c>
      <c r="L564" s="17"/>
      <c r="M564" s="18">
        <f t="shared" si="33"/>
        <v>0</v>
      </c>
      <c r="N564" s="19" t="str">
        <f t="shared" si="36"/>
        <v>Không</v>
      </c>
      <c r="O564" s="19" t="e">
        <f>VLOOKUP($A564,DSMYDTU!$A$2:$G$487,7,0)</f>
        <v>#N/A</v>
      </c>
      <c r="P564" s="20"/>
      <c r="Q564" s="53" t="e">
        <f t="shared" si="37"/>
        <v>#N/A</v>
      </c>
      <c r="R564" s="17" t="e">
        <f>VLOOKUP($B564,'TK MYDTU'!$B$8:$X$5049,18,0)</f>
        <v>#N/A</v>
      </c>
      <c r="T564" s="2"/>
      <c r="U564" s="19"/>
      <c r="V564" s="19"/>
    </row>
    <row r="565" spans="1:22" ht="13.8">
      <c r="A565" s="14">
        <v>559</v>
      </c>
      <c r="B565" s="15" t="e">
        <f>VLOOKUP($A565,DSMYDTU!$A$2:$E$487,2,0)</f>
        <v>#N/A</v>
      </c>
      <c r="C565" s="51" t="e">
        <f>VLOOKUP($A565,DSMYDTU!$A$2:$G$487,3,0)</f>
        <v>#N/A</v>
      </c>
      <c r="D565" s="52" t="e">
        <f>VLOOKUP($A565,DSMYDTU!$A$2:$G$487,4,0)</f>
        <v>#N/A</v>
      </c>
      <c r="E565" s="15" t="e">
        <f>VLOOKUP($A565,DSMYDTU!$A$2:$G$487,5,0)</f>
        <v>#N/A</v>
      </c>
      <c r="F565" s="16" t="e">
        <f>VLOOKUP($A565,DSMYDTU!$A$2:$G$487,6,0)</f>
        <v>#N/A</v>
      </c>
      <c r="G565" s="17" t="e">
        <f>VLOOKUP(B565,'TK MYDTU'!$B$8:$Q$8047,13,0)</f>
        <v>#N/A</v>
      </c>
      <c r="H565" s="17" t="e">
        <f>VLOOKUP(B565,'TK MYDTU'!$B$8:$Q$8047,14,0)</f>
        <v>#N/A</v>
      </c>
      <c r="I565" s="17" t="e">
        <f>VLOOKUP(B565,'TK MYDTU'!$B$8:$Q$8047,15,0)</f>
        <v>#N/A</v>
      </c>
      <c r="J565" s="17" t="e">
        <f>VLOOKUP(B565,'TK MYDTU'!$B$8:$Q$8047,16,0)</f>
        <v>#N/A</v>
      </c>
      <c r="K565" s="17" t="e">
        <f t="shared" si="32"/>
        <v>#N/A</v>
      </c>
      <c r="L565" s="17"/>
      <c r="M565" s="18">
        <f t="shared" si="33"/>
        <v>0</v>
      </c>
      <c r="N565" s="19" t="str">
        <f t="shared" si="36"/>
        <v>Không</v>
      </c>
      <c r="O565" s="19" t="e">
        <f>VLOOKUP($A565,DSMYDTU!$A$2:$G$487,7,0)</f>
        <v>#N/A</v>
      </c>
      <c r="P565" s="20"/>
      <c r="Q565" s="53" t="e">
        <f t="shared" si="37"/>
        <v>#N/A</v>
      </c>
      <c r="R565" s="17" t="e">
        <f>VLOOKUP($B565,'TK MYDTU'!$B$8:$X$5049,18,0)</f>
        <v>#N/A</v>
      </c>
      <c r="T565" s="2"/>
      <c r="U565" s="19"/>
      <c r="V565" s="19"/>
    </row>
    <row r="566" spans="1:22" ht="13.8">
      <c r="A566" s="14">
        <v>560</v>
      </c>
      <c r="B566" s="15" t="e">
        <f>VLOOKUP($A566,DSMYDTU!$A$2:$E$487,2,0)</f>
        <v>#N/A</v>
      </c>
      <c r="C566" s="51" t="e">
        <f>VLOOKUP($A566,DSMYDTU!$A$2:$G$487,3,0)</f>
        <v>#N/A</v>
      </c>
      <c r="D566" s="52" t="e">
        <f>VLOOKUP($A566,DSMYDTU!$A$2:$G$487,4,0)</f>
        <v>#N/A</v>
      </c>
      <c r="E566" s="15" t="e">
        <f>VLOOKUP($A566,DSMYDTU!$A$2:$G$487,5,0)</f>
        <v>#N/A</v>
      </c>
      <c r="F566" s="16" t="e">
        <f>VLOOKUP($A566,DSMYDTU!$A$2:$G$487,6,0)</f>
        <v>#N/A</v>
      </c>
      <c r="G566" s="17" t="e">
        <f>VLOOKUP(B566,'TK MYDTU'!$B$8:$Q$8047,13,0)</f>
        <v>#N/A</v>
      </c>
      <c r="H566" s="17" t="e">
        <f>VLOOKUP(B566,'TK MYDTU'!$B$8:$Q$8047,14,0)</f>
        <v>#N/A</v>
      </c>
      <c r="I566" s="17" t="e">
        <f>VLOOKUP(B566,'TK MYDTU'!$B$8:$Q$8047,15,0)</f>
        <v>#N/A</v>
      </c>
      <c r="J566" s="17" t="e">
        <f>VLOOKUP(B566,'TK MYDTU'!$B$8:$Q$8047,16,0)</f>
        <v>#N/A</v>
      </c>
      <c r="K566" s="17" t="e">
        <f t="shared" si="32"/>
        <v>#N/A</v>
      </c>
      <c r="L566" s="17"/>
      <c r="M566" s="18">
        <f t="shared" si="33"/>
        <v>0</v>
      </c>
      <c r="N566" s="19" t="str">
        <f t="shared" si="36"/>
        <v>Không</v>
      </c>
      <c r="O566" s="19" t="e">
        <f>VLOOKUP($A566,DSMYDTU!$A$2:$G$487,7,0)</f>
        <v>#N/A</v>
      </c>
      <c r="P566" s="20"/>
      <c r="Q566" s="53" t="e">
        <f t="shared" si="37"/>
        <v>#N/A</v>
      </c>
      <c r="R566" s="17" t="e">
        <f>VLOOKUP($B566,'TK MYDTU'!$B$8:$X$5049,18,0)</f>
        <v>#N/A</v>
      </c>
      <c r="T566" s="2"/>
      <c r="U566" s="19"/>
      <c r="V566" s="19"/>
    </row>
    <row r="567" spans="1:22" ht="13.8">
      <c r="A567" s="14">
        <v>561</v>
      </c>
      <c r="B567" s="15" t="e">
        <f>VLOOKUP($A567,DSMYDTU!$A$2:$E$487,2,0)</f>
        <v>#N/A</v>
      </c>
      <c r="C567" s="51" t="e">
        <f>VLOOKUP($A567,DSMYDTU!$A$2:$G$487,3,0)</f>
        <v>#N/A</v>
      </c>
      <c r="D567" s="52" t="e">
        <f>VLOOKUP($A567,DSMYDTU!$A$2:$G$487,4,0)</f>
        <v>#N/A</v>
      </c>
      <c r="E567" s="15" t="e">
        <f>VLOOKUP($A567,DSMYDTU!$A$2:$G$487,5,0)</f>
        <v>#N/A</v>
      </c>
      <c r="F567" s="16" t="e">
        <f>VLOOKUP($A567,DSMYDTU!$A$2:$G$487,6,0)</f>
        <v>#N/A</v>
      </c>
      <c r="G567" s="17" t="e">
        <f>VLOOKUP(B567,'TK MYDTU'!$B$8:$Q$8047,13,0)</f>
        <v>#N/A</v>
      </c>
      <c r="H567" s="17" t="e">
        <f>VLOOKUP(B567,'TK MYDTU'!$B$8:$Q$8047,14,0)</f>
        <v>#N/A</v>
      </c>
      <c r="I567" s="17" t="e">
        <f>VLOOKUP(B567,'TK MYDTU'!$B$8:$Q$8047,15,0)</f>
        <v>#N/A</v>
      </c>
      <c r="J567" s="17" t="e">
        <f>VLOOKUP(B567,'TK MYDTU'!$B$8:$Q$8047,16,0)</f>
        <v>#N/A</v>
      </c>
      <c r="K567" s="17" t="e">
        <f t="shared" si="32"/>
        <v>#N/A</v>
      </c>
      <c r="L567" s="17"/>
      <c r="M567" s="18">
        <f t="shared" si="33"/>
        <v>0</v>
      </c>
      <c r="N567" s="19" t="str">
        <f t="shared" si="36"/>
        <v>Không</v>
      </c>
      <c r="O567" s="19" t="e">
        <f>VLOOKUP($A567,DSMYDTU!$A$2:$G$487,7,0)</f>
        <v>#N/A</v>
      </c>
      <c r="P567" s="20"/>
      <c r="Q567" s="53" t="e">
        <f t="shared" si="37"/>
        <v>#N/A</v>
      </c>
      <c r="R567" s="17" t="e">
        <f>VLOOKUP($B567,'TK MYDTU'!$B$8:$X$5049,18,0)</f>
        <v>#N/A</v>
      </c>
      <c r="T567" s="2"/>
      <c r="U567" s="19"/>
      <c r="V567" s="19"/>
    </row>
    <row r="568" spans="1:22" ht="13.8">
      <c r="A568" s="14">
        <v>562</v>
      </c>
      <c r="B568" s="15" t="e">
        <f>VLOOKUP($A568,DSMYDTU!$A$2:$E$487,2,0)</f>
        <v>#N/A</v>
      </c>
      <c r="C568" s="51" t="e">
        <f>VLOOKUP($A568,DSMYDTU!$A$2:$G$487,3,0)</f>
        <v>#N/A</v>
      </c>
      <c r="D568" s="52" t="e">
        <f>VLOOKUP($A568,DSMYDTU!$A$2:$G$487,4,0)</f>
        <v>#N/A</v>
      </c>
      <c r="E568" s="15" t="e">
        <f>VLOOKUP($A568,DSMYDTU!$A$2:$G$487,5,0)</f>
        <v>#N/A</v>
      </c>
      <c r="F568" s="16" t="e">
        <f>VLOOKUP($A568,DSMYDTU!$A$2:$G$487,6,0)</f>
        <v>#N/A</v>
      </c>
      <c r="G568" s="17" t="e">
        <f>VLOOKUP(B568,'TK MYDTU'!$B$8:$Q$8047,13,0)</f>
        <v>#N/A</v>
      </c>
      <c r="H568" s="17" t="e">
        <f>VLOOKUP(B568,'TK MYDTU'!$B$8:$Q$8047,14,0)</f>
        <v>#N/A</v>
      </c>
      <c r="I568" s="17" t="e">
        <f>VLOOKUP(B568,'TK MYDTU'!$B$8:$Q$8047,15,0)</f>
        <v>#N/A</v>
      </c>
      <c r="J568" s="17" t="e">
        <f>VLOOKUP(B568,'TK MYDTU'!$B$8:$Q$8047,16,0)</f>
        <v>#N/A</v>
      </c>
      <c r="K568" s="17" t="e">
        <f t="shared" si="32"/>
        <v>#N/A</v>
      </c>
      <c r="L568" s="17"/>
      <c r="M568" s="18">
        <f t="shared" si="33"/>
        <v>0</v>
      </c>
      <c r="N568" s="19" t="str">
        <f t="shared" si="36"/>
        <v>Không</v>
      </c>
      <c r="O568" s="19" t="e">
        <f>VLOOKUP($A568,DSMYDTU!$A$2:$G$487,7,0)</f>
        <v>#N/A</v>
      </c>
      <c r="P568" s="20"/>
      <c r="Q568" s="53" t="e">
        <f t="shared" si="37"/>
        <v>#N/A</v>
      </c>
      <c r="R568" s="17" t="e">
        <f>VLOOKUP($B568,'TK MYDTU'!$B$8:$X$5049,18,0)</f>
        <v>#N/A</v>
      </c>
      <c r="T568" s="2"/>
      <c r="U568" s="19"/>
      <c r="V568" s="19"/>
    </row>
    <row r="569" spans="1:22" ht="13.8">
      <c r="A569" s="14">
        <v>563</v>
      </c>
      <c r="B569" s="15" t="e">
        <f>VLOOKUP($A569,DSMYDTU!$A$2:$E$487,2,0)</f>
        <v>#N/A</v>
      </c>
      <c r="C569" s="51" t="e">
        <f>VLOOKUP($A569,DSMYDTU!$A$2:$G$487,3,0)</f>
        <v>#N/A</v>
      </c>
      <c r="D569" s="52" t="e">
        <f>VLOOKUP($A569,DSMYDTU!$A$2:$G$487,4,0)</f>
        <v>#N/A</v>
      </c>
      <c r="E569" s="15" t="e">
        <f>VLOOKUP($A569,DSMYDTU!$A$2:$G$487,5,0)</f>
        <v>#N/A</v>
      </c>
      <c r="F569" s="16" t="e">
        <f>VLOOKUP($A569,DSMYDTU!$A$2:$G$487,6,0)</f>
        <v>#N/A</v>
      </c>
      <c r="G569" s="17" t="e">
        <f>VLOOKUP(B569,'TK MYDTU'!$B$8:$Q$8047,13,0)</f>
        <v>#N/A</v>
      </c>
      <c r="H569" s="17" t="e">
        <f>VLOOKUP(B569,'TK MYDTU'!$B$8:$Q$8047,14,0)</f>
        <v>#N/A</v>
      </c>
      <c r="I569" s="17" t="e">
        <f>VLOOKUP(B569,'TK MYDTU'!$B$8:$Q$8047,15,0)</f>
        <v>#N/A</v>
      </c>
      <c r="J569" s="17" t="e">
        <f>VLOOKUP(B569,'TK MYDTU'!$B$8:$Q$8047,16,0)</f>
        <v>#N/A</v>
      </c>
      <c r="K569" s="17" t="e">
        <f t="shared" si="32"/>
        <v>#N/A</v>
      </c>
      <c r="L569" s="17"/>
      <c r="M569" s="18">
        <f t="shared" si="33"/>
        <v>0</v>
      </c>
      <c r="N569" s="19" t="str">
        <f t="shared" si="36"/>
        <v>Không</v>
      </c>
      <c r="O569" s="19" t="e">
        <f>VLOOKUP($A569,DSMYDTU!$A$2:$G$487,7,0)</f>
        <v>#N/A</v>
      </c>
      <c r="P569" s="20"/>
      <c r="Q569" s="53" t="e">
        <f t="shared" si="37"/>
        <v>#N/A</v>
      </c>
      <c r="R569" s="17" t="e">
        <f>VLOOKUP($B569,'TK MYDTU'!$B$8:$X$5049,18,0)</f>
        <v>#N/A</v>
      </c>
      <c r="T569" s="2"/>
      <c r="U569" s="19"/>
      <c r="V569" s="19"/>
    </row>
    <row r="570" spans="1:22" ht="13.8">
      <c r="A570" s="14">
        <v>564</v>
      </c>
      <c r="B570" s="15" t="e">
        <f>VLOOKUP($A570,DSMYDTU!$A$2:$E$487,2,0)</f>
        <v>#N/A</v>
      </c>
      <c r="C570" s="51" t="e">
        <f>VLOOKUP($A570,DSMYDTU!$A$2:$G$487,3,0)</f>
        <v>#N/A</v>
      </c>
      <c r="D570" s="52" t="e">
        <f>VLOOKUP($A570,DSMYDTU!$A$2:$G$487,4,0)</f>
        <v>#N/A</v>
      </c>
      <c r="E570" s="15" t="e">
        <f>VLOOKUP($A570,DSMYDTU!$A$2:$G$487,5,0)</f>
        <v>#N/A</v>
      </c>
      <c r="F570" s="16" t="e">
        <f>VLOOKUP($A570,DSMYDTU!$A$2:$G$487,6,0)</f>
        <v>#N/A</v>
      </c>
      <c r="G570" s="17" t="e">
        <f>VLOOKUP(B570,'TK MYDTU'!$B$8:$Q$8047,13,0)</f>
        <v>#N/A</v>
      </c>
      <c r="H570" s="17" t="e">
        <f>VLOOKUP(B570,'TK MYDTU'!$B$8:$Q$8047,14,0)</f>
        <v>#N/A</v>
      </c>
      <c r="I570" s="17" t="e">
        <f>VLOOKUP(B570,'TK MYDTU'!$B$8:$Q$8047,15,0)</f>
        <v>#N/A</v>
      </c>
      <c r="J570" s="17" t="e">
        <f>VLOOKUP(B570,'TK MYDTU'!$B$8:$Q$8047,16,0)</f>
        <v>#N/A</v>
      </c>
      <c r="K570" s="17" t="e">
        <f t="shared" si="32"/>
        <v>#N/A</v>
      </c>
      <c r="L570" s="17"/>
      <c r="M570" s="18">
        <f t="shared" si="33"/>
        <v>0</v>
      </c>
      <c r="N570" s="19" t="str">
        <f t="shared" si="36"/>
        <v>Không</v>
      </c>
      <c r="O570" s="19" t="e">
        <f>VLOOKUP($A570,DSMYDTU!$A$2:$G$487,7,0)</f>
        <v>#N/A</v>
      </c>
      <c r="P570" s="20"/>
      <c r="Q570" s="53" t="e">
        <f t="shared" si="37"/>
        <v>#N/A</v>
      </c>
      <c r="R570" s="17" t="e">
        <f>VLOOKUP($B570,'TK MYDTU'!$B$8:$X$5049,18,0)</f>
        <v>#N/A</v>
      </c>
      <c r="T570" s="2"/>
      <c r="U570" s="19"/>
      <c r="V570" s="19"/>
    </row>
    <row r="571" spans="1:22" ht="13.8">
      <c r="A571" s="14">
        <v>565</v>
      </c>
      <c r="B571" s="15" t="e">
        <f>VLOOKUP($A571,DSMYDTU!$A$2:$E$487,2,0)</f>
        <v>#N/A</v>
      </c>
      <c r="C571" s="51" t="e">
        <f>VLOOKUP($A571,DSMYDTU!$A$2:$G$487,3,0)</f>
        <v>#N/A</v>
      </c>
      <c r="D571" s="52" t="e">
        <f>VLOOKUP($A571,DSMYDTU!$A$2:$G$487,4,0)</f>
        <v>#N/A</v>
      </c>
      <c r="E571" s="15" t="e">
        <f>VLOOKUP($A571,DSMYDTU!$A$2:$G$487,5,0)</f>
        <v>#N/A</v>
      </c>
      <c r="F571" s="16" t="e">
        <f>VLOOKUP($A571,DSMYDTU!$A$2:$G$487,6,0)</f>
        <v>#N/A</v>
      </c>
      <c r="G571" s="17" t="e">
        <f>VLOOKUP(B571,'TK MYDTU'!$B$8:$Q$8047,13,0)</f>
        <v>#N/A</v>
      </c>
      <c r="H571" s="17" t="e">
        <f>VLOOKUP(B571,'TK MYDTU'!$B$8:$Q$8047,14,0)</f>
        <v>#N/A</v>
      </c>
      <c r="I571" s="17" t="e">
        <f>VLOOKUP(B571,'TK MYDTU'!$B$8:$Q$8047,15,0)</f>
        <v>#N/A</v>
      </c>
      <c r="J571" s="17" t="e">
        <f>VLOOKUP(B571,'TK MYDTU'!$B$8:$Q$8047,16,0)</f>
        <v>#N/A</v>
      </c>
      <c r="K571" s="17" t="e">
        <f t="shared" si="32"/>
        <v>#N/A</v>
      </c>
      <c r="L571" s="17"/>
      <c r="M571" s="18">
        <f t="shared" si="33"/>
        <v>0</v>
      </c>
      <c r="N571" s="19" t="str">
        <f t="shared" si="36"/>
        <v>Không</v>
      </c>
      <c r="O571" s="19" t="e">
        <f>VLOOKUP($A571,DSMYDTU!$A$2:$G$487,7,0)</f>
        <v>#N/A</v>
      </c>
      <c r="P571" s="20"/>
      <c r="Q571" s="53" t="e">
        <f t="shared" si="37"/>
        <v>#N/A</v>
      </c>
      <c r="R571" s="17" t="e">
        <f>VLOOKUP($B571,'TK MYDTU'!$B$8:$X$5049,18,0)</f>
        <v>#N/A</v>
      </c>
      <c r="T571" s="2"/>
      <c r="U571" s="19"/>
      <c r="V571" s="19"/>
    </row>
    <row r="572" spans="1:22" ht="13.8">
      <c r="A572" s="14">
        <v>566</v>
      </c>
      <c r="B572" s="15" t="e">
        <f>VLOOKUP($A572,DSMYDTU!$A$2:$E$487,2,0)</f>
        <v>#N/A</v>
      </c>
      <c r="C572" s="51" t="e">
        <f>VLOOKUP($A572,DSMYDTU!$A$2:$G$487,3,0)</f>
        <v>#N/A</v>
      </c>
      <c r="D572" s="52" t="e">
        <f>VLOOKUP($A572,DSMYDTU!$A$2:$G$487,4,0)</f>
        <v>#N/A</v>
      </c>
      <c r="E572" s="15" t="e">
        <f>VLOOKUP($A572,DSMYDTU!$A$2:$G$487,5,0)</f>
        <v>#N/A</v>
      </c>
      <c r="F572" s="16" t="e">
        <f>VLOOKUP($A572,DSMYDTU!$A$2:$G$487,6,0)</f>
        <v>#N/A</v>
      </c>
      <c r="G572" s="17" t="e">
        <f>VLOOKUP(B572,'TK MYDTU'!$B$8:$Q$8047,13,0)</f>
        <v>#N/A</v>
      </c>
      <c r="H572" s="17" t="e">
        <f>VLOOKUP(B572,'TK MYDTU'!$B$8:$Q$8047,14,0)</f>
        <v>#N/A</v>
      </c>
      <c r="I572" s="17" t="e">
        <f>VLOOKUP(B572,'TK MYDTU'!$B$8:$Q$8047,15,0)</f>
        <v>#N/A</v>
      </c>
      <c r="J572" s="17" t="e">
        <f>VLOOKUP(B572,'TK MYDTU'!$B$8:$Q$8047,16,0)</f>
        <v>#N/A</v>
      </c>
      <c r="K572" s="17" t="e">
        <f t="shared" si="32"/>
        <v>#N/A</v>
      </c>
      <c r="L572" s="17"/>
      <c r="M572" s="18">
        <f t="shared" si="33"/>
        <v>0</v>
      </c>
      <c r="N572" s="19" t="str">
        <f t="shared" si="36"/>
        <v>Không</v>
      </c>
      <c r="O572" s="19" t="e">
        <f>VLOOKUP($A572,DSMYDTU!$A$2:$G$487,7,0)</f>
        <v>#N/A</v>
      </c>
      <c r="P572" s="20"/>
      <c r="Q572" s="53" t="e">
        <f t="shared" si="37"/>
        <v>#N/A</v>
      </c>
      <c r="R572" s="17" t="e">
        <f>VLOOKUP($B572,'TK MYDTU'!$B$8:$X$5049,18,0)</f>
        <v>#N/A</v>
      </c>
      <c r="T572" s="2"/>
      <c r="U572" s="19"/>
      <c r="V572" s="19"/>
    </row>
    <row r="573" spans="1:22" ht="13.8">
      <c r="A573" s="14">
        <v>567</v>
      </c>
      <c r="B573" s="15" t="e">
        <f>VLOOKUP($A573,DSMYDTU!$A$2:$E$487,2,0)</f>
        <v>#N/A</v>
      </c>
      <c r="C573" s="51" t="e">
        <f>VLOOKUP($A573,DSMYDTU!$A$2:$G$487,3,0)</f>
        <v>#N/A</v>
      </c>
      <c r="D573" s="52" t="e">
        <f>VLOOKUP($A573,DSMYDTU!$A$2:$G$487,4,0)</f>
        <v>#N/A</v>
      </c>
      <c r="E573" s="15" t="e">
        <f>VLOOKUP($A573,DSMYDTU!$A$2:$G$487,5,0)</f>
        <v>#N/A</v>
      </c>
      <c r="F573" s="16" t="e">
        <f>VLOOKUP($A573,DSMYDTU!$A$2:$G$487,6,0)</f>
        <v>#N/A</v>
      </c>
      <c r="G573" s="17" t="e">
        <f>VLOOKUP(B573,'TK MYDTU'!$B$8:$Q$8047,13,0)</f>
        <v>#N/A</v>
      </c>
      <c r="H573" s="17" t="e">
        <f>VLOOKUP(B573,'TK MYDTU'!$B$8:$Q$8047,14,0)</f>
        <v>#N/A</v>
      </c>
      <c r="I573" s="17" t="e">
        <f>VLOOKUP(B573,'TK MYDTU'!$B$8:$Q$8047,15,0)</f>
        <v>#N/A</v>
      </c>
      <c r="J573" s="17" t="e">
        <f>VLOOKUP(B573,'TK MYDTU'!$B$8:$Q$8047,16,0)</f>
        <v>#N/A</v>
      </c>
      <c r="K573" s="17" t="e">
        <f t="shared" si="32"/>
        <v>#N/A</v>
      </c>
      <c r="L573" s="17"/>
      <c r="M573" s="18">
        <f t="shared" si="33"/>
        <v>0</v>
      </c>
      <c r="N573" s="19" t="str">
        <f t="shared" si="36"/>
        <v>Không</v>
      </c>
      <c r="O573" s="19" t="e">
        <f>VLOOKUP($A573,DSMYDTU!$A$2:$G$487,7,0)</f>
        <v>#N/A</v>
      </c>
      <c r="P573" s="20"/>
      <c r="Q573" s="53" t="e">
        <f t="shared" si="37"/>
        <v>#N/A</v>
      </c>
      <c r="R573" s="17" t="e">
        <f>VLOOKUP($B573,'TK MYDTU'!$B$8:$X$5049,18,0)</f>
        <v>#N/A</v>
      </c>
      <c r="T573" s="2"/>
      <c r="U573" s="19"/>
      <c r="V573" s="19"/>
    </row>
    <row r="574" spans="1:22" ht="13.8">
      <c r="A574" s="14">
        <v>568</v>
      </c>
      <c r="B574" s="15" t="e">
        <f>VLOOKUP($A574,DSMYDTU!$A$2:$E$487,2,0)</f>
        <v>#N/A</v>
      </c>
      <c r="C574" s="51" t="e">
        <f>VLOOKUP($A574,DSMYDTU!$A$2:$G$487,3,0)</f>
        <v>#N/A</v>
      </c>
      <c r="D574" s="52" t="e">
        <f>VLOOKUP($A574,DSMYDTU!$A$2:$G$487,4,0)</f>
        <v>#N/A</v>
      </c>
      <c r="E574" s="15" t="e">
        <f>VLOOKUP($A574,DSMYDTU!$A$2:$G$487,5,0)</f>
        <v>#N/A</v>
      </c>
      <c r="F574" s="16" t="e">
        <f>VLOOKUP($A574,DSMYDTU!$A$2:$G$487,6,0)</f>
        <v>#N/A</v>
      </c>
      <c r="G574" s="17" t="e">
        <f>VLOOKUP(B574,'TK MYDTU'!$B$8:$Q$8047,13,0)</f>
        <v>#N/A</v>
      </c>
      <c r="H574" s="17" t="e">
        <f>VLOOKUP(B574,'TK MYDTU'!$B$8:$Q$8047,14,0)</f>
        <v>#N/A</v>
      </c>
      <c r="I574" s="17" t="e">
        <f>VLOOKUP(B574,'TK MYDTU'!$B$8:$Q$8047,15,0)</f>
        <v>#N/A</v>
      </c>
      <c r="J574" s="17" t="e">
        <f>VLOOKUP(B574,'TK MYDTU'!$B$8:$Q$8047,16,0)</f>
        <v>#N/A</v>
      </c>
      <c r="K574" s="17" t="e">
        <f t="shared" si="32"/>
        <v>#N/A</v>
      </c>
      <c r="L574" s="17"/>
      <c r="M574" s="18">
        <f t="shared" si="33"/>
        <v>0</v>
      </c>
      <c r="N574" s="19" t="str">
        <f t="shared" si="36"/>
        <v>Không</v>
      </c>
      <c r="O574" s="19" t="e">
        <f>VLOOKUP($A574,DSMYDTU!$A$2:$G$487,7,0)</f>
        <v>#N/A</v>
      </c>
      <c r="P574" s="20"/>
      <c r="Q574" s="53" t="e">
        <f t="shared" si="37"/>
        <v>#N/A</v>
      </c>
      <c r="R574" s="17" t="e">
        <f>VLOOKUP($B574,'TK MYDTU'!$B$8:$X$5049,18,0)</f>
        <v>#N/A</v>
      </c>
      <c r="T574" s="2"/>
      <c r="U574" s="19"/>
      <c r="V574" s="19"/>
    </row>
    <row r="575" spans="1:22" ht="13.8">
      <c r="A575" s="14">
        <v>569</v>
      </c>
      <c r="B575" s="15" t="e">
        <f>VLOOKUP($A575,DSMYDTU!$A$2:$E$487,2,0)</f>
        <v>#N/A</v>
      </c>
      <c r="C575" s="51" t="e">
        <f>VLOOKUP($A575,DSMYDTU!$A$2:$G$487,3,0)</f>
        <v>#N/A</v>
      </c>
      <c r="D575" s="52" t="e">
        <f>VLOOKUP($A575,DSMYDTU!$A$2:$G$487,4,0)</f>
        <v>#N/A</v>
      </c>
      <c r="E575" s="15" t="e">
        <f>VLOOKUP($A575,DSMYDTU!$A$2:$G$487,5,0)</f>
        <v>#N/A</v>
      </c>
      <c r="F575" s="16" t="e">
        <f>VLOOKUP($A575,DSMYDTU!$A$2:$G$487,6,0)</f>
        <v>#N/A</v>
      </c>
      <c r="G575" s="17" t="e">
        <f>VLOOKUP(B575,'TK MYDTU'!$B$8:$Q$8047,13,0)</f>
        <v>#N/A</v>
      </c>
      <c r="H575" s="17" t="e">
        <f>VLOOKUP(B575,'TK MYDTU'!$B$8:$Q$8047,14,0)</f>
        <v>#N/A</v>
      </c>
      <c r="I575" s="17" t="e">
        <f>VLOOKUP(B575,'TK MYDTU'!$B$8:$Q$8047,15,0)</f>
        <v>#N/A</v>
      </c>
      <c r="J575" s="17" t="e">
        <f>VLOOKUP(B575,'TK MYDTU'!$B$8:$Q$8047,16,0)</f>
        <v>#N/A</v>
      </c>
      <c r="K575" s="17" t="e">
        <f t="shared" si="32"/>
        <v>#N/A</v>
      </c>
      <c r="L575" s="17"/>
      <c r="M575" s="18">
        <f t="shared" si="33"/>
        <v>0</v>
      </c>
      <c r="N575" s="19" t="str">
        <f t="shared" si="36"/>
        <v>Không</v>
      </c>
      <c r="O575" s="19" t="e">
        <f>VLOOKUP($A575,DSMYDTU!$A$2:$G$487,7,0)</f>
        <v>#N/A</v>
      </c>
      <c r="P575" s="20"/>
      <c r="Q575" s="53" t="e">
        <f t="shared" si="37"/>
        <v>#N/A</v>
      </c>
      <c r="R575" s="17" t="e">
        <f>VLOOKUP($B575,'TK MYDTU'!$B$8:$X$5049,18,0)</f>
        <v>#N/A</v>
      </c>
      <c r="T575" s="2"/>
      <c r="U575" s="19"/>
      <c r="V575" s="19"/>
    </row>
    <row r="576" spans="1:22" ht="13.8">
      <c r="A576" s="14">
        <v>570</v>
      </c>
      <c r="B576" s="15" t="e">
        <f>VLOOKUP($A576,DSMYDTU!$A$2:$E$487,2,0)</f>
        <v>#N/A</v>
      </c>
      <c r="C576" s="51" t="e">
        <f>VLOOKUP($A576,DSMYDTU!$A$2:$G$487,3,0)</f>
        <v>#N/A</v>
      </c>
      <c r="D576" s="52" t="e">
        <f>VLOOKUP($A576,DSMYDTU!$A$2:$G$487,4,0)</f>
        <v>#N/A</v>
      </c>
      <c r="E576" s="15" t="e">
        <f>VLOOKUP($A576,DSMYDTU!$A$2:$G$487,5,0)</f>
        <v>#N/A</v>
      </c>
      <c r="F576" s="16" t="e">
        <f>VLOOKUP($A576,DSMYDTU!$A$2:$G$487,6,0)</f>
        <v>#N/A</v>
      </c>
      <c r="G576" s="17" t="e">
        <f>VLOOKUP(B576,'TK MYDTU'!$B$8:$Q$8047,13,0)</f>
        <v>#N/A</v>
      </c>
      <c r="H576" s="17" t="e">
        <f>VLOOKUP(B576,'TK MYDTU'!$B$8:$Q$8047,14,0)</f>
        <v>#N/A</v>
      </c>
      <c r="I576" s="17" t="e">
        <f>VLOOKUP(B576,'TK MYDTU'!$B$8:$Q$8047,15,0)</f>
        <v>#N/A</v>
      </c>
      <c r="J576" s="17" t="e">
        <f>VLOOKUP(B576,'TK MYDTU'!$B$8:$Q$8047,16,0)</f>
        <v>#N/A</v>
      </c>
      <c r="K576" s="17" t="e">
        <f t="shared" si="32"/>
        <v>#N/A</v>
      </c>
      <c r="L576" s="17"/>
      <c r="M576" s="18">
        <f t="shared" si="33"/>
        <v>0</v>
      </c>
      <c r="N576" s="19" t="str">
        <f t="shared" si="36"/>
        <v>Không</v>
      </c>
      <c r="O576" s="19" t="e">
        <f>VLOOKUP($A576,DSMYDTU!$A$2:$G$487,7,0)</f>
        <v>#N/A</v>
      </c>
      <c r="P576" s="20"/>
      <c r="Q576" s="53" t="e">
        <f t="shared" si="37"/>
        <v>#N/A</v>
      </c>
      <c r="R576" s="17" t="e">
        <f>VLOOKUP($B576,'TK MYDTU'!$B$8:$X$5049,18,0)</f>
        <v>#N/A</v>
      </c>
      <c r="T576" s="2"/>
      <c r="U576" s="19"/>
      <c r="V576" s="19"/>
    </row>
    <row r="577" spans="1:22" ht="13.8">
      <c r="A577" s="14">
        <v>571</v>
      </c>
      <c r="B577" s="15" t="e">
        <f>VLOOKUP($A577,DSMYDTU!$A$2:$E$487,2,0)</f>
        <v>#N/A</v>
      </c>
      <c r="C577" s="51" t="e">
        <f>VLOOKUP($A577,DSMYDTU!$A$2:$G$487,3,0)</f>
        <v>#N/A</v>
      </c>
      <c r="D577" s="52" t="e">
        <f>VLOOKUP($A577,DSMYDTU!$A$2:$G$487,4,0)</f>
        <v>#N/A</v>
      </c>
      <c r="E577" s="15" t="e">
        <f>VLOOKUP($A577,DSMYDTU!$A$2:$G$487,5,0)</f>
        <v>#N/A</v>
      </c>
      <c r="F577" s="16" t="e">
        <f>VLOOKUP($A577,DSMYDTU!$A$2:$G$487,6,0)</f>
        <v>#N/A</v>
      </c>
      <c r="G577" s="17" t="e">
        <f>VLOOKUP(B577,'TK MYDTU'!$B$8:$Q$8047,13,0)</f>
        <v>#N/A</v>
      </c>
      <c r="H577" s="17" t="e">
        <f>VLOOKUP(B577,'TK MYDTU'!$B$8:$Q$8047,14,0)</f>
        <v>#N/A</v>
      </c>
      <c r="I577" s="17" t="e">
        <f>VLOOKUP(B577,'TK MYDTU'!$B$8:$Q$8047,15,0)</f>
        <v>#N/A</v>
      </c>
      <c r="J577" s="17" t="e">
        <f>VLOOKUP(B577,'TK MYDTU'!$B$8:$Q$8047,16,0)</f>
        <v>#N/A</v>
      </c>
      <c r="K577" s="17" t="e">
        <f t="shared" si="32"/>
        <v>#N/A</v>
      </c>
      <c r="L577" s="17"/>
      <c r="M577" s="18">
        <f t="shared" si="33"/>
        <v>0</v>
      </c>
      <c r="N577" s="19" t="str">
        <f t="shared" si="36"/>
        <v>Không</v>
      </c>
      <c r="O577" s="19" t="e">
        <f>VLOOKUP($A577,DSMYDTU!$A$2:$G$487,7,0)</f>
        <v>#N/A</v>
      </c>
      <c r="P577" s="20"/>
      <c r="Q577" s="53" t="e">
        <f t="shared" si="37"/>
        <v>#N/A</v>
      </c>
      <c r="R577" s="17" t="e">
        <f>VLOOKUP($B577,'TK MYDTU'!$B$8:$X$5049,18,0)</f>
        <v>#N/A</v>
      </c>
      <c r="T577" s="2"/>
      <c r="U577" s="19"/>
      <c r="V577" s="19"/>
    </row>
    <row r="578" spans="1:22" ht="13.8">
      <c r="A578" s="14">
        <v>572</v>
      </c>
      <c r="B578" s="15" t="e">
        <f>VLOOKUP($A578,DSMYDTU!$A$2:$E$487,2,0)</f>
        <v>#N/A</v>
      </c>
      <c r="C578" s="51" t="e">
        <f>VLOOKUP($A578,DSMYDTU!$A$2:$G$487,3,0)</f>
        <v>#N/A</v>
      </c>
      <c r="D578" s="52" t="e">
        <f>VLOOKUP($A578,DSMYDTU!$A$2:$G$487,4,0)</f>
        <v>#N/A</v>
      </c>
      <c r="E578" s="15" t="e">
        <f>VLOOKUP($A578,DSMYDTU!$A$2:$G$487,5,0)</f>
        <v>#N/A</v>
      </c>
      <c r="F578" s="16" t="e">
        <f>VLOOKUP($A578,DSMYDTU!$A$2:$G$487,6,0)</f>
        <v>#N/A</v>
      </c>
      <c r="G578" s="17" t="e">
        <f>VLOOKUP(B578,'TK MYDTU'!$B$8:$Q$8047,13,0)</f>
        <v>#N/A</v>
      </c>
      <c r="H578" s="17" t="e">
        <f>VLOOKUP(B578,'TK MYDTU'!$B$8:$Q$8047,14,0)</f>
        <v>#N/A</v>
      </c>
      <c r="I578" s="17" t="e">
        <f>VLOOKUP(B578,'TK MYDTU'!$B$8:$Q$8047,15,0)</f>
        <v>#N/A</v>
      </c>
      <c r="J578" s="17" t="e">
        <f>VLOOKUP(B578,'TK MYDTU'!$B$8:$Q$8047,16,0)</f>
        <v>#N/A</v>
      </c>
      <c r="K578" s="17" t="e">
        <f t="shared" si="32"/>
        <v>#N/A</v>
      </c>
      <c r="L578" s="17"/>
      <c r="M578" s="18">
        <f t="shared" si="33"/>
        <v>0</v>
      </c>
      <c r="N578" s="19" t="str">
        <f t="shared" si="36"/>
        <v>Không</v>
      </c>
      <c r="O578" s="19" t="e">
        <f>VLOOKUP($A578,DSMYDTU!$A$2:$G$487,7,0)</f>
        <v>#N/A</v>
      </c>
      <c r="P578" s="20"/>
      <c r="Q578" s="53" t="e">
        <f t="shared" si="37"/>
        <v>#N/A</v>
      </c>
      <c r="R578" s="17" t="e">
        <f>VLOOKUP($B578,'TK MYDTU'!$B$8:$X$5049,18,0)</f>
        <v>#N/A</v>
      </c>
      <c r="T578" s="2"/>
      <c r="U578" s="19"/>
      <c r="V578" s="19"/>
    </row>
    <row r="579" spans="1:22" ht="13.8">
      <c r="A579" s="14">
        <v>573</v>
      </c>
      <c r="B579" s="15" t="e">
        <f>VLOOKUP($A579,DSMYDTU!$A$2:$E$487,2,0)</f>
        <v>#N/A</v>
      </c>
      <c r="C579" s="51" t="e">
        <f>VLOOKUP($A579,DSMYDTU!$A$2:$G$487,3,0)</f>
        <v>#N/A</v>
      </c>
      <c r="D579" s="52" t="e">
        <f>VLOOKUP($A579,DSMYDTU!$A$2:$G$487,4,0)</f>
        <v>#N/A</v>
      </c>
      <c r="E579" s="15" t="e">
        <f>VLOOKUP($A579,DSMYDTU!$A$2:$G$487,5,0)</f>
        <v>#N/A</v>
      </c>
      <c r="F579" s="16" t="e">
        <f>VLOOKUP($A579,DSMYDTU!$A$2:$G$487,6,0)</f>
        <v>#N/A</v>
      </c>
      <c r="G579" s="17" t="e">
        <f>VLOOKUP(B579,'TK MYDTU'!$B$8:$Q$8047,13,0)</f>
        <v>#N/A</v>
      </c>
      <c r="H579" s="17" t="e">
        <f>VLOOKUP(B579,'TK MYDTU'!$B$8:$Q$8047,14,0)</f>
        <v>#N/A</v>
      </c>
      <c r="I579" s="17" t="e">
        <f>VLOOKUP(B579,'TK MYDTU'!$B$8:$Q$8047,15,0)</f>
        <v>#N/A</v>
      </c>
      <c r="J579" s="17" t="e">
        <f>VLOOKUP(B579,'TK MYDTU'!$B$8:$Q$8047,16,0)</f>
        <v>#N/A</v>
      </c>
      <c r="K579" s="17" t="e">
        <f t="shared" si="32"/>
        <v>#N/A</v>
      </c>
      <c r="L579" s="17"/>
      <c r="M579" s="18">
        <f t="shared" si="33"/>
        <v>0</v>
      </c>
      <c r="N579" s="19" t="str">
        <f t="shared" si="36"/>
        <v>Không</v>
      </c>
      <c r="O579" s="19" t="e">
        <f>VLOOKUP($A579,DSMYDTU!$A$2:$G$487,7,0)</f>
        <v>#N/A</v>
      </c>
      <c r="P579" s="20"/>
      <c r="Q579" s="53" t="e">
        <f t="shared" si="37"/>
        <v>#N/A</v>
      </c>
      <c r="R579" s="17" t="e">
        <f>VLOOKUP($B579,'TK MYDTU'!$B$8:$X$5049,18,0)</f>
        <v>#N/A</v>
      </c>
      <c r="T579" s="2"/>
      <c r="U579" s="19"/>
      <c r="V579" s="19"/>
    </row>
    <row r="580" spans="1:22" ht="13.8">
      <c r="A580" s="14">
        <v>574</v>
      </c>
      <c r="B580" s="15" t="e">
        <f>VLOOKUP($A580,DSMYDTU!$A$2:$E$487,2,0)</f>
        <v>#N/A</v>
      </c>
      <c r="C580" s="51" t="e">
        <f>VLOOKUP($A580,DSMYDTU!$A$2:$G$487,3,0)</f>
        <v>#N/A</v>
      </c>
      <c r="D580" s="52" t="e">
        <f>VLOOKUP($A580,DSMYDTU!$A$2:$G$487,4,0)</f>
        <v>#N/A</v>
      </c>
      <c r="E580" s="15" t="e">
        <f>VLOOKUP($A580,DSMYDTU!$A$2:$G$487,5,0)</f>
        <v>#N/A</v>
      </c>
      <c r="F580" s="16" t="e">
        <f>VLOOKUP($A580,DSMYDTU!$A$2:$G$487,6,0)</f>
        <v>#N/A</v>
      </c>
      <c r="G580" s="17" t="e">
        <f>VLOOKUP(B580,'TK MYDTU'!$B$8:$Q$8047,13,0)</f>
        <v>#N/A</v>
      </c>
      <c r="H580" s="17" t="e">
        <f>VLOOKUP(B580,'TK MYDTU'!$B$8:$Q$8047,14,0)</f>
        <v>#N/A</v>
      </c>
      <c r="I580" s="17" t="e">
        <f>VLOOKUP(B580,'TK MYDTU'!$B$8:$Q$8047,15,0)</f>
        <v>#N/A</v>
      </c>
      <c r="J580" s="17" t="e">
        <f>VLOOKUP(B580,'TK MYDTU'!$B$8:$Q$8047,16,0)</f>
        <v>#N/A</v>
      </c>
      <c r="K580" s="17" t="e">
        <f t="shared" si="32"/>
        <v>#N/A</v>
      </c>
      <c r="L580" s="17"/>
      <c r="M580" s="18">
        <f t="shared" si="33"/>
        <v>0</v>
      </c>
      <c r="N580" s="19" t="str">
        <f t="shared" si="36"/>
        <v>Không</v>
      </c>
      <c r="O580" s="19" t="e">
        <f>VLOOKUP($A580,DSMYDTU!$A$2:$G$487,7,0)</f>
        <v>#N/A</v>
      </c>
      <c r="P580" s="20"/>
      <c r="Q580" s="53" t="e">
        <f t="shared" si="37"/>
        <v>#N/A</v>
      </c>
      <c r="R580" s="17" t="e">
        <f>VLOOKUP($B580,'TK MYDTU'!$B$8:$X$5049,18,0)</f>
        <v>#N/A</v>
      </c>
      <c r="T580" s="2"/>
      <c r="U580" s="19"/>
      <c r="V580" s="19"/>
    </row>
    <row r="581" spans="1:22" ht="13.8">
      <c r="A581" s="14">
        <v>575</v>
      </c>
      <c r="B581" s="15" t="e">
        <f>VLOOKUP($A581,DSMYDTU!$A$2:$E$487,2,0)</f>
        <v>#N/A</v>
      </c>
      <c r="C581" s="51" t="e">
        <f>VLOOKUP($A581,DSMYDTU!$A$2:$G$487,3,0)</f>
        <v>#N/A</v>
      </c>
      <c r="D581" s="52" t="e">
        <f>VLOOKUP($A581,DSMYDTU!$A$2:$G$487,4,0)</f>
        <v>#N/A</v>
      </c>
      <c r="E581" s="15" t="e">
        <f>VLOOKUP($A581,DSMYDTU!$A$2:$G$487,5,0)</f>
        <v>#N/A</v>
      </c>
      <c r="F581" s="16" t="e">
        <f>VLOOKUP($A581,DSMYDTU!$A$2:$G$487,6,0)</f>
        <v>#N/A</v>
      </c>
      <c r="G581" s="17" t="e">
        <f>VLOOKUP(B581,'TK MYDTU'!$B$8:$Q$8047,13,0)</f>
        <v>#N/A</v>
      </c>
      <c r="H581" s="17" t="e">
        <f>VLOOKUP(B581,'TK MYDTU'!$B$8:$Q$8047,14,0)</f>
        <v>#N/A</v>
      </c>
      <c r="I581" s="17" t="e">
        <f>VLOOKUP(B581,'TK MYDTU'!$B$8:$Q$8047,15,0)</f>
        <v>#N/A</v>
      </c>
      <c r="J581" s="17" t="e">
        <f>VLOOKUP(B581,'TK MYDTU'!$B$8:$Q$8047,16,0)</f>
        <v>#N/A</v>
      </c>
      <c r="K581" s="17" t="e">
        <f t="shared" si="32"/>
        <v>#N/A</v>
      </c>
      <c r="L581" s="17"/>
      <c r="M581" s="18">
        <f t="shared" si="33"/>
        <v>0</v>
      </c>
      <c r="N581" s="19" t="str">
        <f t="shared" si="36"/>
        <v>Không</v>
      </c>
      <c r="O581" s="19" t="e">
        <f>VLOOKUP($A581,DSMYDTU!$A$2:$G$487,7,0)</f>
        <v>#N/A</v>
      </c>
      <c r="P581" s="20"/>
      <c r="Q581" s="53" t="e">
        <f t="shared" si="37"/>
        <v>#N/A</v>
      </c>
      <c r="R581" s="17" t="e">
        <f>VLOOKUP($B581,'TK MYDTU'!$B$8:$X$5049,18,0)</f>
        <v>#N/A</v>
      </c>
      <c r="T581" s="2"/>
      <c r="U581" s="19"/>
      <c r="V581" s="19"/>
    </row>
    <row r="582" spans="1:22" ht="13.8">
      <c r="A582" s="14">
        <v>576</v>
      </c>
      <c r="B582" s="15" t="e">
        <f>VLOOKUP($A582,DSMYDTU!$A$2:$E$487,2,0)</f>
        <v>#N/A</v>
      </c>
      <c r="C582" s="51" t="e">
        <f>VLOOKUP($A582,DSMYDTU!$A$2:$G$487,3,0)</f>
        <v>#N/A</v>
      </c>
      <c r="D582" s="52" t="e">
        <f>VLOOKUP($A582,DSMYDTU!$A$2:$G$487,4,0)</f>
        <v>#N/A</v>
      </c>
      <c r="E582" s="15" t="e">
        <f>VLOOKUP($A582,DSMYDTU!$A$2:$G$487,5,0)</f>
        <v>#N/A</v>
      </c>
      <c r="F582" s="16" t="e">
        <f>VLOOKUP($A582,DSMYDTU!$A$2:$G$487,6,0)</f>
        <v>#N/A</v>
      </c>
      <c r="G582" s="17" t="e">
        <f>VLOOKUP(B582,'TK MYDTU'!$B$8:$Q$8047,13,0)</f>
        <v>#N/A</v>
      </c>
      <c r="H582" s="17" t="e">
        <f>VLOOKUP(B582,'TK MYDTU'!$B$8:$Q$8047,14,0)</f>
        <v>#N/A</v>
      </c>
      <c r="I582" s="17" t="e">
        <f>VLOOKUP(B582,'TK MYDTU'!$B$8:$Q$8047,15,0)</f>
        <v>#N/A</v>
      </c>
      <c r="J582" s="17" t="e">
        <f>VLOOKUP(B582,'TK MYDTU'!$B$8:$Q$8047,16,0)</f>
        <v>#N/A</v>
      </c>
      <c r="K582" s="17" t="e">
        <f t="shared" si="32"/>
        <v>#N/A</v>
      </c>
      <c r="L582" s="17"/>
      <c r="M582" s="18">
        <f t="shared" si="33"/>
        <v>0</v>
      </c>
      <c r="N582" s="19" t="str">
        <f t="shared" si="36"/>
        <v>Không</v>
      </c>
      <c r="O582" s="19" t="e">
        <f>VLOOKUP($A582,DSMYDTU!$A$2:$G$487,7,0)</f>
        <v>#N/A</v>
      </c>
      <c r="P582" s="20"/>
      <c r="Q582" s="53" t="e">
        <f t="shared" si="37"/>
        <v>#N/A</v>
      </c>
      <c r="R582" s="17" t="e">
        <f>VLOOKUP($B582,'TK MYDTU'!$B$8:$X$5049,18,0)</f>
        <v>#N/A</v>
      </c>
      <c r="T582" s="2"/>
      <c r="U582" s="19"/>
      <c r="V582" s="19"/>
    </row>
    <row r="583" spans="1:22" ht="13.8">
      <c r="A583" s="14">
        <v>577</v>
      </c>
      <c r="B583" s="15" t="e">
        <f>VLOOKUP($A583,DSMYDTU!$A$2:$E$487,2,0)</f>
        <v>#N/A</v>
      </c>
      <c r="C583" s="51" t="e">
        <f>VLOOKUP($A583,DSMYDTU!$A$2:$G$487,3,0)</f>
        <v>#N/A</v>
      </c>
      <c r="D583" s="52" t="e">
        <f>VLOOKUP($A583,DSMYDTU!$A$2:$G$487,4,0)</f>
        <v>#N/A</v>
      </c>
      <c r="E583" s="15" t="e">
        <f>VLOOKUP($A583,DSMYDTU!$A$2:$G$487,5,0)</f>
        <v>#N/A</v>
      </c>
      <c r="F583" s="16" t="e">
        <f>VLOOKUP($A583,DSMYDTU!$A$2:$G$487,6,0)</f>
        <v>#N/A</v>
      </c>
      <c r="G583" s="17" t="e">
        <f>VLOOKUP(B583,'TK MYDTU'!$B$8:$Q$8047,13,0)</f>
        <v>#N/A</v>
      </c>
      <c r="H583" s="17" t="e">
        <f>VLOOKUP(B583,'TK MYDTU'!$B$8:$Q$8047,14,0)</f>
        <v>#N/A</v>
      </c>
      <c r="I583" s="17" t="e">
        <f>VLOOKUP(B583,'TK MYDTU'!$B$8:$Q$8047,15,0)</f>
        <v>#N/A</v>
      </c>
      <c r="J583" s="17" t="e">
        <f>VLOOKUP(B583,'TK MYDTU'!$B$8:$Q$8047,16,0)</f>
        <v>#N/A</v>
      </c>
      <c r="K583" s="17" t="e">
        <f t="shared" ref="K583:K646" si="38">J583=L583</f>
        <v>#N/A</v>
      </c>
      <c r="L583" s="17"/>
      <c r="M583" s="18">
        <f t="shared" ref="M583:M646" si="39">IF(AND(L583&gt;=1,ISNUMBER(L583)=TRUE),ROUND(SUMPRODUCT(G583:L583,$G$6:$L$6)/$M$6,1),0)</f>
        <v>0</v>
      </c>
      <c r="N583" s="19" t="str">
        <f t="shared" si="36"/>
        <v>Không</v>
      </c>
      <c r="O583" s="19" t="e">
        <f>VLOOKUP($A583,DSMYDTU!$A$2:$G$487,7,0)</f>
        <v>#N/A</v>
      </c>
      <c r="P583" s="20"/>
      <c r="Q583" s="53" t="e">
        <f t="shared" si="37"/>
        <v>#N/A</v>
      </c>
      <c r="R583" s="17" t="e">
        <f>VLOOKUP($B583,'TK MYDTU'!$B$8:$X$5049,18,0)</f>
        <v>#N/A</v>
      </c>
      <c r="T583" s="2"/>
      <c r="U583" s="19"/>
      <c r="V583" s="19"/>
    </row>
    <row r="584" spans="1:22" ht="13.8">
      <c r="A584" s="14">
        <v>578</v>
      </c>
      <c r="B584" s="15" t="e">
        <f>VLOOKUP($A584,DSMYDTU!$A$2:$E$487,2,0)</f>
        <v>#N/A</v>
      </c>
      <c r="C584" s="51" t="e">
        <f>VLOOKUP($A584,DSMYDTU!$A$2:$G$487,3,0)</f>
        <v>#N/A</v>
      </c>
      <c r="D584" s="52" t="e">
        <f>VLOOKUP($A584,DSMYDTU!$A$2:$G$487,4,0)</f>
        <v>#N/A</v>
      </c>
      <c r="E584" s="15" t="e">
        <f>VLOOKUP($A584,DSMYDTU!$A$2:$G$487,5,0)</f>
        <v>#N/A</v>
      </c>
      <c r="F584" s="16" t="e">
        <f>VLOOKUP($A584,DSMYDTU!$A$2:$G$487,6,0)</f>
        <v>#N/A</v>
      </c>
      <c r="G584" s="17" t="e">
        <f>VLOOKUP(B584,'TK MYDTU'!$B$8:$Q$8047,13,0)</f>
        <v>#N/A</v>
      </c>
      <c r="H584" s="17" t="e">
        <f>VLOOKUP(B584,'TK MYDTU'!$B$8:$Q$8047,14,0)</f>
        <v>#N/A</v>
      </c>
      <c r="I584" s="17" t="e">
        <f>VLOOKUP(B584,'TK MYDTU'!$B$8:$Q$8047,15,0)</f>
        <v>#N/A</v>
      </c>
      <c r="J584" s="17" t="e">
        <f>VLOOKUP(B584,'TK MYDTU'!$B$8:$Q$8047,16,0)</f>
        <v>#N/A</v>
      </c>
      <c r="K584" s="17" t="e">
        <f t="shared" si="38"/>
        <v>#N/A</v>
      </c>
      <c r="L584" s="17"/>
      <c r="M584" s="18">
        <f t="shared" si="39"/>
        <v>0</v>
      </c>
      <c r="N584" s="19" t="str">
        <f t="shared" si="36"/>
        <v>Không</v>
      </c>
      <c r="O584" s="19" t="e">
        <f>VLOOKUP($A584,DSMYDTU!$A$2:$G$487,7,0)</f>
        <v>#N/A</v>
      </c>
      <c r="P584" s="20"/>
      <c r="Q584" s="53" t="e">
        <f t="shared" si="37"/>
        <v>#N/A</v>
      </c>
      <c r="R584" s="17" t="e">
        <f>VLOOKUP($B584,'TK MYDTU'!$B$8:$X$5049,18,0)</f>
        <v>#N/A</v>
      </c>
      <c r="T584" s="2"/>
      <c r="U584" s="19"/>
      <c r="V584" s="19"/>
    </row>
    <row r="585" spans="1:22" ht="13.8">
      <c r="A585" s="14">
        <v>579</v>
      </c>
      <c r="B585" s="15" t="e">
        <f>VLOOKUP($A585,DSMYDTU!$A$2:$E$487,2,0)</f>
        <v>#N/A</v>
      </c>
      <c r="C585" s="51" t="e">
        <f>VLOOKUP($A585,DSMYDTU!$A$2:$G$487,3,0)</f>
        <v>#N/A</v>
      </c>
      <c r="D585" s="52" t="e">
        <f>VLOOKUP($A585,DSMYDTU!$A$2:$G$487,4,0)</f>
        <v>#N/A</v>
      </c>
      <c r="E585" s="15" t="e">
        <f>VLOOKUP($A585,DSMYDTU!$A$2:$G$487,5,0)</f>
        <v>#N/A</v>
      </c>
      <c r="F585" s="16" t="e">
        <f>VLOOKUP($A585,DSMYDTU!$A$2:$G$487,6,0)</f>
        <v>#N/A</v>
      </c>
      <c r="G585" s="17" t="e">
        <f>VLOOKUP(B585,'TK MYDTU'!$B$8:$Q$8047,13,0)</f>
        <v>#N/A</v>
      </c>
      <c r="H585" s="17" t="e">
        <f>VLOOKUP(B585,'TK MYDTU'!$B$8:$Q$8047,14,0)</f>
        <v>#N/A</v>
      </c>
      <c r="I585" s="17" t="e">
        <f>VLOOKUP(B585,'TK MYDTU'!$B$8:$Q$8047,15,0)</f>
        <v>#N/A</v>
      </c>
      <c r="J585" s="17" t="e">
        <f>VLOOKUP(B585,'TK MYDTU'!$B$8:$Q$8047,16,0)</f>
        <v>#N/A</v>
      </c>
      <c r="K585" s="17" t="e">
        <f t="shared" si="38"/>
        <v>#N/A</v>
      </c>
      <c r="L585" s="17"/>
      <c r="M585" s="18">
        <f t="shared" si="39"/>
        <v>0</v>
      </c>
      <c r="N585" s="19" t="str">
        <f t="shared" si="36"/>
        <v>Không</v>
      </c>
      <c r="O585" s="19" t="e">
        <f>VLOOKUP($A585,DSMYDTU!$A$2:$G$487,7,0)</f>
        <v>#N/A</v>
      </c>
      <c r="P585" s="20"/>
      <c r="Q585" s="53" t="e">
        <f t="shared" si="37"/>
        <v>#N/A</v>
      </c>
      <c r="R585" s="17" t="e">
        <f>VLOOKUP($B585,'TK MYDTU'!$B$8:$X$5049,18,0)</f>
        <v>#N/A</v>
      </c>
      <c r="T585" s="2"/>
      <c r="U585" s="19"/>
      <c r="V585" s="19"/>
    </row>
    <row r="586" spans="1:22" ht="13.8">
      <c r="A586" s="14">
        <v>580</v>
      </c>
      <c r="B586" s="15" t="e">
        <f>VLOOKUP($A586,DSMYDTU!$A$2:$E$487,2,0)</f>
        <v>#N/A</v>
      </c>
      <c r="C586" s="51" t="e">
        <f>VLOOKUP($A586,DSMYDTU!$A$2:$G$487,3,0)</f>
        <v>#N/A</v>
      </c>
      <c r="D586" s="52" t="e">
        <f>VLOOKUP($A586,DSMYDTU!$A$2:$G$487,4,0)</f>
        <v>#N/A</v>
      </c>
      <c r="E586" s="15" t="e">
        <f>VLOOKUP($A586,DSMYDTU!$A$2:$G$487,5,0)</f>
        <v>#N/A</v>
      </c>
      <c r="F586" s="16" t="e">
        <f>VLOOKUP($A586,DSMYDTU!$A$2:$G$487,6,0)</f>
        <v>#N/A</v>
      </c>
      <c r="G586" s="17" t="e">
        <f>VLOOKUP(B586,'TK MYDTU'!$B$8:$Q$8047,13,0)</f>
        <v>#N/A</v>
      </c>
      <c r="H586" s="17" t="e">
        <f>VLOOKUP(B586,'TK MYDTU'!$B$8:$Q$8047,14,0)</f>
        <v>#N/A</v>
      </c>
      <c r="I586" s="17" t="e">
        <f>VLOOKUP(B586,'TK MYDTU'!$B$8:$Q$8047,15,0)</f>
        <v>#N/A</v>
      </c>
      <c r="J586" s="17" t="e">
        <f>VLOOKUP(B586,'TK MYDTU'!$B$8:$Q$8047,16,0)</f>
        <v>#N/A</v>
      </c>
      <c r="K586" s="17" t="e">
        <f t="shared" si="38"/>
        <v>#N/A</v>
      </c>
      <c r="L586" s="17"/>
      <c r="M586" s="18">
        <f t="shared" si="39"/>
        <v>0</v>
      </c>
      <c r="N586" s="19" t="str">
        <f t="shared" si="36"/>
        <v>Không</v>
      </c>
      <c r="O586" s="19" t="e">
        <f>VLOOKUP($A586,DSMYDTU!$A$2:$G$487,7,0)</f>
        <v>#N/A</v>
      </c>
      <c r="P586" s="20"/>
      <c r="Q586" s="53" t="e">
        <f t="shared" si="37"/>
        <v>#N/A</v>
      </c>
      <c r="R586" s="17" t="e">
        <f>VLOOKUP($B586,'TK MYDTU'!$B$8:$X$5049,18,0)</f>
        <v>#N/A</v>
      </c>
      <c r="T586" s="2"/>
      <c r="U586" s="19"/>
      <c r="V586" s="19"/>
    </row>
    <row r="587" spans="1:22" ht="13.8">
      <c r="A587" s="14">
        <v>581</v>
      </c>
      <c r="B587" s="15" t="e">
        <f>VLOOKUP($A587,DSMYDTU!$A$2:$E$487,2,0)</f>
        <v>#N/A</v>
      </c>
      <c r="C587" s="51" t="e">
        <f>VLOOKUP($A587,DSMYDTU!$A$2:$G$487,3,0)</f>
        <v>#N/A</v>
      </c>
      <c r="D587" s="52" t="e">
        <f>VLOOKUP($A587,DSMYDTU!$A$2:$G$487,4,0)</f>
        <v>#N/A</v>
      </c>
      <c r="E587" s="15" t="e">
        <f>VLOOKUP($A587,DSMYDTU!$A$2:$G$487,5,0)</f>
        <v>#N/A</v>
      </c>
      <c r="F587" s="16" t="e">
        <f>VLOOKUP($A587,DSMYDTU!$A$2:$G$487,6,0)</f>
        <v>#N/A</v>
      </c>
      <c r="G587" s="17" t="e">
        <f>VLOOKUP(B587,'TK MYDTU'!$B$8:$Q$8047,13,0)</f>
        <v>#N/A</v>
      </c>
      <c r="H587" s="17" t="e">
        <f>VLOOKUP(B587,'TK MYDTU'!$B$8:$Q$8047,14,0)</f>
        <v>#N/A</v>
      </c>
      <c r="I587" s="17" t="e">
        <f>VLOOKUP(B587,'TK MYDTU'!$B$8:$Q$8047,15,0)</f>
        <v>#N/A</v>
      </c>
      <c r="J587" s="17" t="e">
        <f>VLOOKUP(B587,'TK MYDTU'!$B$8:$Q$8047,16,0)</f>
        <v>#N/A</v>
      </c>
      <c r="K587" s="17" t="e">
        <f t="shared" si="38"/>
        <v>#N/A</v>
      </c>
      <c r="L587" s="17"/>
      <c r="M587" s="18">
        <f t="shared" si="39"/>
        <v>0</v>
      </c>
      <c r="N587" s="19" t="str">
        <f t="shared" si="36"/>
        <v>Không</v>
      </c>
      <c r="O587" s="19" t="e">
        <f>VLOOKUP($A587,DSMYDTU!$A$2:$G$487,7,0)</f>
        <v>#N/A</v>
      </c>
      <c r="P587" s="20"/>
      <c r="Q587" s="53" t="e">
        <f t="shared" si="37"/>
        <v>#N/A</v>
      </c>
      <c r="R587" s="17" t="e">
        <f>VLOOKUP($B587,'TK MYDTU'!$B$8:$X$5049,18,0)</f>
        <v>#N/A</v>
      </c>
      <c r="T587" s="2"/>
      <c r="U587" s="19"/>
      <c r="V587" s="19"/>
    </row>
    <row r="588" spans="1:22" ht="13.8">
      <c r="A588" s="14">
        <v>582</v>
      </c>
      <c r="B588" s="15" t="e">
        <f>VLOOKUP($A588,DSMYDTU!$A$2:$E$487,2,0)</f>
        <v>#N/A</v>
      </c>
      <c r="C588" s="51" t="e">
        <f>VLOOKUP($A588,DSMYDTU!$A$2:$G$487,3,0)</f>
        <v>#N/A</v>
      </c>
      <c r="D588" s="52" t="e">
        <f>VLOOKUP($A588,DSMYDTU!$A$2:$G$487,4,0)</f>
        <v>#N/A</v>
      </c>
      <c r="E588" s="15" t="e">
        <f>VLOOKUP($A588,DSMYDTU!$A$2:$G$487,5,0)</f>
        <v>#N/A</v>
      </c>
      <c r="F588" s="16" t="e">
        <f>VLOOKUP($A588,DSMYDTU!$A$2:$G$487,6,0)</f>
        <v>#N/A</v>
      </c>
      <c r="G588" s="17" t="e">
        <f>VLOOKUP(B588,'TK MYDTU'!$B$8:$Q$8047,13,0)</f>
        <v>#N/A</v>
      </c>
      <c r="H588" s="17" t="e">
        <f>VLOOKUP(B588,'TK MYDTU'!$B$8:$Q$8047,14,0)</f>
        <v>#N/A</v>
      </c>
      <c r="I588" s="17" t="e">
        <f>VLOOKUP(B588,'TK MYDTU'!$B$8:$Q$8047,15,0)</f>
        <v>#N/A</v>
      </c>
      <c r="J588" s="17" t="e">
        <f>VLOOKUP(B588,'TK MYDTU'!$B$8:$Q$8047,16,0)</f>
        <v>#N/A</v>
      </c>
      <c r="K588" s="17" t="e">
        <f t="shared" si="38"/>
        <v>#N/A</v>
      </c>
      <c r="L588" s="17"/>
      <c r="M588" s="18">
        <f t="shared" si="39"/>
        <v>0</v>
      </c>
      <c r="N588" s="19" t="str">
        <f t="shared" si="36"/>
        <v>Không</v>
      </c>
      <c r="O588" s="19" t="e">
        <f>VLOOKUP($A588,DSMYDTU!$A$2:$G$487,7,0)</f>
        <v>#N/A</v>
      </c>
      <c r="P588" s="20"/>
      <c r="Q588" s="53" t="e">
        <f t="shared" si="37"/>
        <v>#N/A</v>
      </c>
      <c r="R588" s="17" t="e">
        <f>VLOOKUP($B588,'TK MYDTU'!$B$8:$X$5049,18,0)</f>
        <v>#N/A</v>
      </c>
      <c r="T588" s="2"/>
      <c r="U588" s="19"/>
      <c r="V588" s="19"/>
    </row>
    <row r="589" spans="1:22" ht="13.8">
      <c r="A589" s="14">
        <v>583</v>
      </c>
      <c r="B589" s="15" t="e">
        <f>VLOOKUP($A589,DSMYDTU!$A$2:$E$487,2,0)</f>
        <v>#N/A</v>
      </c>
      <c r="C589" s="51" t="e">
        <f>VLOOKUP($A589,DSMYDTU!$A$2:$G$487,3,0)</f>
        <v>#N/A</v>
      </c>
      <c r="D589" s="52" t="e">
        <f>VLOOKUP($A589,DSMYDTU!$A$2:$G$487,4,0)</f>
        <v>#N/A</v>
      </c>
      <c r="E589" s="15" t="e">
        <f>VLOOKUP($A589,DSMYDTU!$A$2:$G$487,5,0)</f>
        <v>#N/A</v>
      </c>
      <c r="F589" s="16" t="e">
        <f>VLOOKUP($A589,DSMYDTU!$A$2:$G$487,6,0)</f>
        <v>#N/A</v>
      </c>
      <c r="G589" s="17" t="e">
        <f>VLOOKUP(B589,'TK MYDTU'!$B$8:$Q$8047,13,0)</f>
        <v>#N/A</v>
      </c>
      <c r="H589" s="17" t="e">
        <f>VLOOKUP(B589,'TK MYDTU'!$B$8:$Q$8047,14,0)</f>
        <v>#N/A</v>
      </c>
      <c r="I589" s="17" t="e">
        <f>VLOOKUP(B589,'TK MYDTU'!$B$8:$Q$8047,15,0)</f>
        <v>#N/A</v>
      </c>
      <c r="J589" s="17" t="e">
        <f>VLOOKUP(B589,'TK MYDTU'!$B$8:$Q$8047,16,0)</f>
        <v>#N/A</v>
      </c>
      <c r="K589" s="17" t="e">
        <f t="shared" si="38"/>
        <v>#N/A</v>
      </c>
      <c r="L589" s="17"/>
      <c r="M589" s="18">
        <f t="shared" si="39"/>
        <v>0</v>
      </c>
      <c r="N589" s="19" t="str">
        <f t="shared" si="36"/>
        <v>Không</v>
      </c>
      <c r="O589" s="19" t="e">
        <f>VLOOKUP($A589,DSMYDTU!$A$2:$G$487,7,0)</f>
        <v>#N/A</v>
      </c>
      <c r="P589" s="20"/>
      <c r="Q589" s="53" t="e">
        <f t="shared" si="37"/>
        <v>#N/A</v>
      </c>
      <c r="R589" s="17" t="e">
        <f>VLOOKUP($B589,'TK MYDTU'!$B$8:$X$5049,18,0)</f>
        <v>#N/A</v>
      </c>
      <c r="T589" s="2"/>
      <c r="U589" s="19"/>
      <c r="V589" s="19"/>
    </row>
    <row r="590" spans="1:22" ht="13.8">
      <c r="A590" s="14">
        <v>584</v>
      </c>
      <c r="B590" s="15" t="e">
        <f>VLOOKUP($A590,DSMYDTU!$A$2:$E$487,2,0)</f>
        <v>#N/A</v>
      </c>
      <c r="C590" s="51" t="e">
        <f>VLOOKUP($A590,DSMYDTU!$A$2:$G$487,3,0)</f>
        <v>#N/A</v>
      </c>
      <c r="D590" s="52" t="e">
        <f>VLOOKUP($A590,DSMYDTU!$A$2:$G$487,4,0)</f>
        <v>#N/A</v>
      </c>
      <c r="E590" s="15" t="e">
        <f>VLOOKUP($A590,DSMYDTU!$A$2:$G$487,5,0)</f>
        <v>#N/A</v>
      </c>
      <c r="F590" s="16" t="e">
        <f>VLOOKUP($A590,DSMYDTU!$A$2:$G$487,6,0)</f>
        <v>#N/A</v>
      </c>
      <c r="G590" s="17" t="e">
        <f>VLOOKUP(B590,'TK MYDTU'!$B$8:$Q$8047,13,0)</f>
        <v>#N/A</v>
      </c>
      <c r="H590" s="17" t="e">
        <f>VLOOKUP(B590,'TK MYDTU'!$B$8:$Q$8047,14,0)</f>
        <v>#N/A</v>
      </c>
      <c r="I590" s="17" t="e">
        <f>VLOOKUP(B590,'TK MYDTU'!$B$8:$Q$8047,15,0)</f>
        <v>#N/A</v>
      </c>
      <c r="J590" s="17" t="e">
        <f>VLOOKUP(B590,'TK MYDTU'!$B$8:$Q$8047,16,0)</f>
        <v>#N/A</v>
      </c>
      <c r="K590" s="17" t="e">
        <f t="shared" si="38"/>
        <v>#N/A</v>
      </c>
      <c r="L590" s="17"/>
      <c r="M590" s="18">
        <f t="shared" si="39"/>
        <v>0</v>
      </c>
      <c r="N590" s="19" t="str">
        <f t="shared" si="36"/>
        <v>Không</v>
      </c>
      <c r="O590" s="19" t="e">
        <f>VLOOKUP($A590,DSMYDTU!$A$2:$G$487,7,0)</f>
        <v>#N/A</v>
      </c>
      <c r="P590" s="20"/>
      <c r="Q590" s="53" t="e">
        <f t="shared" si="37"/>
        <v>#N/A</v>
      </c>
      <c r="R590" s="17" t="e">
        <f>VLOOKUP($B590,'TK MYDTU'!$B$8:$X$5049,18,0)</f>
        <v>#N/A</v>
      </c>
      <c r="T590" s="2"/>
      <c r="U590" s="19"/>
      <c r="V590" s="19"/>
    </row>
    <row r="591" spans="1:22" ht="13.8">
      <c r="A591" s="14">
        <v>585</v>
      </c>
      <c r="B591" s="15" t="e">
        <f>VLOOKUP($A591,DSMYDTU!$A$2:$E$487,2,0)</f>
        <v>#N/A</v>
      </c>
      <c r="C591" s="51" t="e">
        <f>VLOOKUP($A591,DSMYDTU!$A$2:$G$487,3,0)</f>
        <v>#N/A</v>
      </c>
      <c r="D591" s="52" t="e">
        <f>VLOOKUP($A591,DSMYDTU!$A$2:$G$487,4,0)</f>
        <v>#N/A</v>
      </c>
      <c r="E591" s="15" t="e">
        <f>VLOOKUP($A591,DSMYDTU!$A$2:$G$487,5,0)</f>
        <v>#N/A</v>
      </c>
      <c r="F591" s="16" t="e">
        <f>VLOOKUP($A591,DSMYDTU!$A$2:$G$487,6,0)</f>
        <v>#N/A</v>
      </c>
      <c r="G591" s="17" t="e">
        <f>VLOOKUP(B591,'TK MYDTU'!$B$8:$Q$8047,13,0)</f>
        <v>#N/A</v>
      </c>
      <c r="H591" s="17" t="e">
        <f>VLOOKUP(B591,'TK MYDTU'!$B$8:$Q$8047,14,0)</f>
        <v>#N/A</v>
      </c>
      <c r="I591" s="17" t="e">
        <f>VLOOKUP(B591,'TK MYDTU'!$B$8:$Q$8047,15,0)</f>
        <v>#N/A</v>
      </c>
      <c r="J591" s="17" t="e">
        <f>VLOOKUP(B591,'TK MYDTU'!$B$8:$Q$8047,16,0)</f>
        <v>#N/A</v>
      </c>
      <c r="K591" s="17" t="e">
        <f t="shared" si="38"/>
        <v>#N/A</v>
      </c>
      <c r="L591" s="17"/>
      <c r="M591" s="18">
        <f t="shared" si="39"/>
        <v>0</v>
      </c>
      <c r="N591" s="19" t="str">
        <f t="shared" si="36"/>
        <v>Không</v>
      </c>
      <c r="O591" s="19" t="e">
        <f>VLOOKUP($A591,DSMYDTU!$A$2:$G$487,7,0)</f>
        <v>#N/A</v>
      </c>
      <c r="P591" s="20"/>
      <c r="Q591" s="53" t="e">
        <f t="shared" si="37"/>
        <v>#N/A</v>
      </c>
      <c r="R591" s="17" t="e">
        <f>VLOOKUP($B591,'TK MYDTU'!$B$8:$X$5049,18,0)</f>
        <v>#N/A</v>
      </c>
      <c r="T591" s="2"/>
      <c r="U591" s="19"/>
      <c r="V591" s="19"/>
    </row>
    <row r="592" spans="1:22" ht="13.8">
      <c r="A592" s="14">
        <v>586</v>
      </c>
      <c r="B592" s="15" t="e">
        <f>VLOOKUP($A592,DSMYDTU!$A$2:$E$487,2,0)</f>
        <v>#N/A</v>
      </c>
      <c r="C592" s="51" t="e">
        <f>VLOOKUP($A592,DSMYDTU!$A$2:$G$487,3,0)</f>
        <v>#N/A</v>
      </c>
      <c r="D592" s="52" t="e">
        <f>VLOOKUP($A592,DSMYDTU!$A$2:$G$487,4,0)</f>
        <v>#N/A</v>
      </c>
      <c r="E592" s="15" t="e">
        <f>VLOOKUP($A592,DSMYDTU!$A$2:$G$487,5,0)</f>
        <v>#N/A</v>
      </c>
      <c r="F592" s="16" t="e">
        <f>VLOOKUP($A592,DSMYDTU!$A$2:$G$487,6,0)</f>
        <v>#N/A</v>
      </c>
      <c r="G592" s="17" t="e">
        <f>VLOOKUP(B592,'TK MYDTU'!$B$8:$Q$8047,13,0)</f>
        <v>#N/A</v>
      </c>
      <c r="H592" s="17" t="e">
        <f>VLOOKUP(B592,'TK MYDTU'!$B$8:$Q$8047,14,0)</f>
        <v>#N/A</v>
      </c>
      <c r="I592" s="17" t="e">
        <f>VLOOKUP(B592,'TK MYDTU'!$B$8:$Q$8047,15,0)</f>
        <v>#N/A</v>
      </c>
      <c r="J592" s="17" t="e">
        <f>VLOOKUP(B592,'TK MYDTU'!$B$8:$Q$8047,16,0)</f>
        <v>#N/A</v>
      </c>
      <c r="K592" s="17" t="e">
        <f t="shared" si="38"/>
        <v>#N/A</v>
      </c>
      <c r="L592" s="17"/>
      <c r="M592" s="18">
        <f t="shared" si="39"/>
        <v>0</v>
      </c>
      <c r="N592" s="19" t="str">
        <f t="shared" si="36"/>
        <v>Không</v>
      </c>
      <c r="O592" s="19" t="e">
        <f>VLOOKUP($A592,DSMYDTU!$A$2:$G$487,7,0)</f>
        <v>#N/A</v>
      </c>
      <c r="P592" s="20"/>
      <c r="Q592" s="53" t="e">
        <f t="shared" si="37"/>
        <v>#N/A</v>
      </c>
      <c r="R592" s="17" t="e">
        <f>VLOOKUP($B592,'TK MYDTU'!$B$8:$X$5049,18,0)</f>
        <v>#N/A</v>
      </c>
      <c r="T592" s="2"/>
      <c r="U592" s="19"/>
      <c r="V592" s="19"/>
    </row>
    <row r="593" spans="1:22" ht="13.8">
      <c r="A593" s="14">
        <v>587</v>
      </c>
      <c r="B593" s="15" t="e">
        <f>VLOOKUP($A593,DSMYDTU!$A$2:$E$487,2,0)</f>
        <v>#N/A</v>
      </c>
      <c r="C593" s="51" t="e">
        <f>VLOOKUP($A593,DSMYDTU!$A$2:$G$487,3,0)</f>
        <v>#N/A</v>
      </c>
      <c r="D593" s="52" t="e">
        <f>VLOOKUP($A593,DSMYDTU!$A$2:$G$487,4,0)</f>
        <v>#N/A</v>
      </c>
      <c r="E593" s="15" t="e">
        <f>VLOOKUP($A593,DSMYDTU!$A$2:$G$487,5,0)</f>
        <v>#N/A</v>
      </c>
      <c r="F593" s="16" t="e">
        <f>VLOOKUP($A593,DSMYDTU!$A$2:$G$487,6,0)</f>
        <v>#N/A</v>
      </c>
      <c r="G593" s="17" t="e">
        <f>VLOOKUP(B593,'TK MYDTU'!$B$8:$Q$8047,13,0)</f>
        <v>#N/A</v>
      </c>
      <c r="H593" s="17" t="e">
        <f>VLOOKUP(B593,'TK MYDTU'!$B$8:$Q$8047,14,0)</f>
        <v>#N/A</v>
      </c>
      <c r="I593" s="17" t="e">
        <f>VLOOKUP(B593,'TK MYDTU'!$B$8:$Q$8047,15,0)</f>
        <v>#N/A</v>
      </c>
      <c r="J593" s="17" t="e">
        <f>VLOOKUP(B593,'TK MYDTU'!$B$8:$Q$8047,16,0)</f>
        <v>#N/A</v>
      </c>
      <c r="K593" s="17" t="e">
        <f t="shared" si="38"/>
        <v>#N/A</v>
      </c>
      <c r="L593" s="17"/>
      <c r="M593" s="18">
        <f t="shared" si="39"/>
        <v>0</v>
      </c>
      <c r="N593" s="19" t="str">
        <f t="shared" si="36"/>
        <v>Không</v>
      </c>
      <c r="O593" s="19" t="e">
        <f>VLOOKUP($A593,DSMYDTU!$A$2:$G$487,7,0)</f>
        <v>#N/A</v>
      </c>
      <c r="P593" s="20"/>
      <c r="Q593" s="53" t="e">
        <f t="shared" si="37"/>
        <v>#N/A</v>
      </c>
      <c r="R593" s="17" t="e">
        <f>VLOOKUP($B593,'TK MYDTU'!$B$8:$X$5049,18,0)</f>
        <v>#N/A</v>
      </c>
      <c r="T593" s="2"/>
      <c r="U593" s="19"/>
      <c r="V593" s="19"/>
    </row>
    <row r="594" spans="1:22" ht="13.8">
      <c r="A594" s="14">
        <v>588</v>
      </c>
      <c r="B594" s="15" t="e">
        <f>VLOOKUP($A594,DSMYDTU!$A$2:$E$487,2,0)</f>
        <v>#N/A</v>
      </c>
      <c r="C594" s="51" t="e">
        <f>VLOOKUP($A594,DSMYDTU!$A$2:$G$487,3,0)</f>
        <v>#N/A</v>
      </c>
      <c r="D594" s="52" t="e">
        <f>VLOOKUP($A594,DSMYDTU!$A$2:$G$487,4,0)</f>
        <v>#N/A</v>
      </c>
      <c r="E594" s="15" t="e">
        <f>VLOOKUP($A594,DSMYDTU!$A$2:$G$487,5,0)</f>
        <v>#N/A</v>
      </c>
      <c r="F594" s="16" t="e">
        <f>VLOOKUP($A594,DSMYDTU!$A$2:$G$487,6,0)</f>
        <v>#N/A</v>
      </c>
      <c r="G594" s="17" t="e">
        <f>VLOOKUP(B594,'TK MYDTU'!$B$8:$Q$8047,13,0)</f>
        <v>#N/A</v>
      </c>
      <c r="H594" s="17" t="e">
        <f>VLOOKUP(B594,'TK MYDTU'!$B$8:$Q$8047,14,0)</f>
        <v>#N/A</v>
      </c>
      <c r="I594" s="17" t="e">
        <f>VLOOKUP(B594,'TK MYDTU'!$B$8:$Q$8047,15,0)</f>
        <v>#N/A</v>
      </c>
      <c r="J594" s="17" t="e">
        <f>VLOOKUP(B594,'TK MYDTU'!$B$8:$Q$8047,16,0)</f>
        <v>#N/A</v>
      </c>
      <c r="K594" s="17" t="e">
        <f t="shared" si="38"/>
        <v>#N/A</v>
      </c>
      <c r="L594" s="17"/>
      <c r="M594" s="18">
        <f t="shared" si="39"/>
        <v>0</v>
      </c>
      <c r="N594" s="19" t="str">
        <f t="shared" si="36"/>
        <v>Không</v>
      </c>
      <c r="O594" s="19" t="e">
        <f>VLOOKUP($A594,DSMYDTU!$A$2:$G$487,7,0)</f>
        <v>#N/A</v>
      </c>
      <c r="P594" s="20"/>
      <c r="Q594" s="53" t="e">
        <f t="shared" si="37"/>
        <v>#N/A</v>
      </c>
      <c r="R594" s="17" t="e">
        <f>VLOOKUP($B594,'TK MYDTU'!$B$8:$X$5049,18,0)</f>
        <v>#N/A</v>
      </c>
      <c r="T594" s="2"/>
      <c r="U594" s="19"/>
      <c r="V594" s="19"/>
    </row>
    <row r="595" spans="1:22" ht="13.8">
      <c r="A595" s="14">
        <v>589</v>
      </c>
      <c r="B595" s="15" t="e">
        <f>VLOOKUP($A595,DSMYDTU!$A$2:$E$487,2,0)</f>
        <v>#N/A</v>
      </c>
      <c r="C595" s="51" t="e">
        <f>VLOOKUP($A595,DSMYDTU!$A$2:$G$487,3,0)</f>
        <v>#N/A</v>
      </c>
      <c r="D595" s="52" t="e">
        <f>VLOOKUP($A595,DSMYDTU!$A$2:$G$487,4,0)</f>
        <v>#N/A</v>
      </c>
      <c r="E595" s="15" t="e">
        <f>VLOOKUP($A595,DSMYDTU!$A$2:$G$487,5,0)</f>
        <v>#N/A</v>
      </c>
      <c r="F595" s="16" t="e">
        <f>VLOOKUP($A595,DSMYDTU!$A$2:$G$487,6,0)</f>
        <v>#N/A</v>
      </c>
      <c r="G595" s="17" t="e">
        <f>VLOOKUP(B595,'TK MYDTU'!$B$8:$Q$8047,13,0)</f>
        <v>#N/A</v>
      </c>
      <c r="H595" s="17" t="e">
        <f>VLOOKUP(B595,'TK MYDTU'!$B$8:$Q$8047,14,0)</f>
        <v>#N/A</v>
      </c>
      <c r="I595" s="17" t="e">
        <f>VLOOKUP(B595,'TK MYDTU'!$B$8:$Q$8047,15,0)</f>
        <v>#N/A</v>
      </c>
      <c r="J595" s="17" t="e">
        <f>VLOOKUP(B595,'TK MYDTU'!$B$8:$Q$8047,16,0)</f>
        <v>#N/A</v>
      </c>
      <c r="K595" s="17" t="e">
        <f t="shared" si="38"/>
        <v>#N/A</v>
      </c>
      <c r="L595" s="17"/>
      <c r="M595" s="18">
        <f t="shared" si="39"/>
        <v>0</v>
      </c>
      <c r="N595" s="19" t="str">
        <f t="shared" si="36"/>
        <v>Không</v>
      </c>
      <c r="O595" s="19" t="e">
        <f>VLOOKUP($A595,DSMYDTU!$A$2:$G$487,7,0)</f>
        <v>#N/A</v>
      </c>
      <c r="P595" s="20"/>
      <c r="Q595" s="53" t="e">
        <f t="shared" si="37"/>
        <v>#N/A</v>
      </c>
      <c r="R595" s="17" t="e">
        <f>VLOOKUP($B595,'TK MYDTU'!$B$8:$X$5049,18,0)</f>
        <v>#N/A</v>
      </c>
      <c r="T595" s="2"/>
      <c r="U595" s="19"/>
      <c r="V595" s="19"/>
    </row>
    <row r="596" spans="1:22" ht="13.8">
      <c r="A596" s="14">
        <v>590</v>
      </c>
      <c r="B596" s="15" t="e">
        <f>VLOOKUP($A596,DSMYDTU!$A$2:$E$487,2,0)</f>
        <v>#N/A</v>
      </c>
      <c r="C596" s="51" t="e">
        <f>VLOOKUP($A596,DSMYDTU!$A$2:$G$487,3,0)</f>
        <v>#N/A</v>
      </c>
      <c r="D596" s="52" t="e">
        <f>VLOOKUP($A596,DSMYDTU!$A$2:$G$487,4,0)</f>
        <v>#N/A</v>
      </c>
      <c r="E596" s="15" t="e">
        <f>VLOOKUP($A596,DSMYDTU!$A$2:$G$487,5,0)</f>
        <v>#N/A</v>
      </c>
      <c r="F596" s="16" t="e">
        <f>VLOOKUP($A596,DSMYDTU!$A$2:$G$487,6,0)</f>
        <v>#N/A</v>
      </c>
      <c r="G596" s="17" t="e">
        <f>VLOOKUP(B596,'TK MYDTU'!$B$8:$Q$8047,13,0)</f>
        <v>#N/A</v>
      </c>
      <c r="H596" s="17" t="e">
        <f>VLOOKUP(B596,'TK MYDTU'!$B$8:$Q$8047,14,0)</f>
        <v>#N/A</v>
      </c>
      <c r="I596" s="17" t="e">
        <f>VLOOKUP(B596,'TK MYDTU'!$B$8:$Q$8047,15,0)</f>
        <v>#N/A</v>
      </c>
      <c r="J596" s="17" t="e">
        <f>VLOOKUP(B596,'TK MYDTU'!$B$8:$Q$8047,16,0)</f>
        <v>#N/A</v>
      </c>
      <c r="K596" s="17" t="e">
        <f t="shared" si="38"/>
        <v>#N/A</v>
      </c>
      <c r="L596" s="17"/>
      <c r="M596" s="18">
        <f t="shared" si="39"/>
        <v>0</v>
      </c>
      <c r="N596" s="19" t="str">
        <f t="shared" si="36"/>
        <v>Không</v>
      </c>
      <c r="O596" s="19" t="e">
        <f>VLOOKUP($A596,DSMYDTU!$A$2:$G$487,7,0)</f>
        <v>#N/A</v>
      </c>
      <c r="P596" s="20"/>
      <c r="Q596" s="53" t="e">
        <f t="shared" si="37"/>
        <v>#N/A</v>
      </c>
      <c r="R596" s="17" t="e">
        <f>VLOOKUP($B596,'TK MYDTU'!$B$8:$X$5049,18,0)</f>
        <v>#N/A</v>
      </c>
      <c r="T596" s="2"/>
      <c r="U596" s="19"/>
      <c r="V596" s="19"/>
    </row>
    <row r="597" spans="1:22" ht="13.8">
      <c r="A597" s="14">
        <v>591</v>
      </c>
      <c r="B597" s="15" t="e">
        <f>VLOOKUP($A597,DSMYDTU!$A$2:$E$487,2,0)</f>
        <v>#N/A</v>
      </c>
      <c r="C597" s="51" t="e">
        <f>VLOOKUP($A597,DSMYDTU!$A$2:$G$487,3,0)</f>
        <v>#N/A</v>
      </c>
      <c r="D597" s="52" t="e">
        <f>VLOOKUP($A597,DSMYDTU!$A$2:$G$487,4,0)</f>
        <v>#N/A</v>
      </c>
      <c r="E597" s="15" t="e">
        <f>VLOOKUP($A597,DSMYDTU!$A$2:$G$487,5,0)</f>
        <v>#N/A</v>
      </c>
      <c r="F597" s="16" t="e">
        <f>VLOOKUP($A597,DSMYDTU!$A$2:$G$487,6,0)</f>
        <v>#N/A</v>
      </c>
      <c r="G597" s="17" t="e">
        <f>VLOOKUP(B597,'TK MYDTU'!$B$8:$Q$8047,13,0)</f>
        <v>#N/A</v>
      </c>
      <c r="H597" s="17" t="e">
        <f>VLOOKUP(B597,'TK MYDTU'!$B$8:$Q$8047,14,0)</f>
        <v>#N/A</v>
      </c>
      <c r="I597" s="17" t="e">
        <f>VLOOKUP(B597,'TK MYDTU'!$B$8:$Q$8047,15,0)</f>
        <v>#N/A</v>
      </c>
      <c r="J597" s="17" t="e">
        <f>VLOOKUP(B597,'TK MYDTU'!$B$8:$Q$8047,16,0)</f>
        <v>#N/A</v>
      </c>
      <c r="K597" s="17" t="e">
        <f t="shared" si="38"/>
        <v>#N/A</v>
      </c>
      <c r="L597" s="17"/>
      <c r="M597" s="18">
        <f t="shared" si="39"/>
        <v>0</v>
      </c>
      <c r="N597" s="19" t="str">
        <f t="shared" si="36"/>
        <v>Không</v>
      </c>
      <c r="O597" s="19" t="e">
        <f>VLOOKUP($A597,DSMYDTU!$A$2:$G$487,7,0)</f>
        <v>#N/A</v>
      </c>
      <c r="P597" s="20"/>
      <c r="Q597" s="53" t="e">
        <f t="shared" si="37"/>
        <v>#N/A</v>
      </c>
      <c r="R597" s="17" t="e">
        <f>VLOOKUP($B597,'TK MYDTU'!$B$8:$X$5049,18,0)</f>
        <v>#N/A</v>
      </c>
      <c r="T597" s="2"/>
      <c r="U597" s="19"/>
      <c r="V597" s="19"/>
    </row>
    <row r="598" spans="1:22" ht="13.8">
      <c r="A598" s="14">
        <v>592</v>
      </c>
      <c r="B598" s="15" t="e">
        <f>VLOOKUP($A598,DSMYDTU!$A$2:$E$487,2,0)</f>
        <v>#N/A</v>
      </c>
      <c r="C598" s="51" t="e">
        <f>VLOOKUP($A598,DSMYDTU!$A$2:$G$487,3,0)</f>
        <v>#N/A</v>
      </c>
      <c r="D598" s="52" t="e">
        <f>VLOOKUP($A598,DSMYDTU!$A$2:$G$487,4,0)</f>
        <v>#N/A</v>
      </c>
      <c r="E598" s="15" t="e">
        <f>VLOOKUP($A598,DSMYDTU!$A$2:$G$487,5,0)</f>
        <v>#N/A</v>
      </c>
      <c r="F598" s="16" t="e">
        <f>VLOOKUP($A598,DSMYDTU!$A$2:$G$487,6,0)</f>
        <v>#N/A</v>
      </c>
      <c r="G598" s="17" t="e">
        <f>VLOOKUP(B598,'TK MYDTU'!$B$8:$Q$8047,13,0)</f>
        <v>#N/A</v>
      </c>
      <c r="H598" s="17" t="e">
        <f>VLOOKUP(B598,'TK MYDTU'!$B$8:$Q$8047,14,0)</f>
        <v>#N/A</v>
      </c>
      <c r="I598" s="17" t="e">
        <f>VLOOKUP(B598,'TK MYDTU'!$B$8:$Q$8047,15,0)</f>
        <v>#N/A</v>
      </c>
      <c r="J598" s="17" t="e">
        <f>VLOOKUP(B598,'TK MYDTU'!$B$8:$Q$8047,16,0)</f>
        <v>#N/A</v>
      </c>
      <c r="K598" s="17" t="e">
        <f t="shared" si="38"/>
        <v>#N/A</v>
      </c>
      <c r="L598" s="17"/>
      <c r="M598" s="18">
        <f t="shared" si="39"/>
        <v>0</v>
      </c>
      <c r="N598" s="19" t="str">
        <f t="shared" si="36"/>
        <v>Không</v>
      </c>
      <c r="O598" s="19" t="e">
        <f>VLOOKUP($A598,DSMYDTU!$A$2:$G$487,7,0)</f>
        <v>#N/A</v>
      </c>
      <c r="P598" s="20"/>
      <c r="Q598" s="53" t="e">
        <f t="shared" si="37"/>
        <v>#N/A</v>
      </c>
      <c r="R598" s="17" t="e">
        <f>VLOOKUP($B598,'TK MYDTU'!$B$8:$X$5049,18,0)</f>
        <v>#N/A</v>
      </c>
      <c r="T598" s="2"/>
      <c r="U598" s="19"/>
      <c r="V598" s="19"/>
    </row>
    <row r="599" spans="1:22" ht="13.8">
      <c r="A599" s="14">
        <v>593</v>
      </c>
      <c r="B599" s="15" t="e">
        <f>VLOOKUP($A599,DSMYDTU!$A$2:$E$487,2,0)</f>
        <v>#N/A</v>
      </c>
      <c r="C599" s="51" t="e">
        <f>VLOOKUP($A599,DSMYDTU!$A$2:$G$487,3,0)</f>
        <v>#N/A</v>
      </c>
      <c r="D599" s="52" t="e">
        <f>VLOOKUP($A599,DSMYDTU!$A$2:$G$487,4,0)</f>
        <v>#N/A</v>
      </c>
      <c r="E599" s="15" t="e">
        <f>VLOOKUP($A599,DSMYDTU!$A$2:$G$487,5,0)</f>
        <v>#N/A</v>
      </c>
      <c r="F599" s="16" t="e">
        <f>VLOOKUP($A599,DSMYDTU!$A$2:$G$487,6,0)</f>
        <v>#N/A</v>
      </c>
      <c r="G599" s="17" t="e">
        <f>VLOOKUP(B599,'TK MYDTU'!$B$8:$Q$8047,13,0)</f>
        <v>#N/A</v>
      </c>
      <c r="H599" s="17" t="e">
        <f>VLOOKUP(B599,'TK MYDTU'!$B$8:$Q$8047,14,0)</f>
        <v>#N/A</v>
      </c>
      <c r="I599" s="17" t="e">
        <f>VLOOKUP(B599,'TK MYDTU'!$B$8:$Q$8047,15,0)</f>
        <v>#N/A</v>
      </c>
      <c r="J599" s="17" t="e">
        <f>VLOOKUP(B599,'TK MYDTU'!$B$8:$Q$8047,16,0)</f>
        <v>#N/A</v>
      </c>
      <c r="K599" s="17" t="e">
        <f t="shared" si="38"/>
        <v>#N/A</v>
      </c>
      <c r="L599" s="17"/>
      <c r="M599" s="18">
        <f t="shared" si="39"/>
        <v>0</v>
      </c>
      <c r="N599" s="19" t="str">
        <f t="shared" si="36"/>
        <v>Không</v>
      </c>
      <c r="O599" s="19" t="e">
        <f>VLOOKUP($A599,DSMYDTU!$A$2:$G$487,7,0)</f>
        <v>#N/A</v>
      </c>
      <c r="P599" s="20"/>
      <c r="Q599" s="53" t="e">
        <f t="shared" si="37"/>
        <v>#N/A</v>
      </c>
      <c r="R599" s="17" t="e">
        <f>VLOOKUP($B599,'TK MYDTU'!$B$8:$X$5049,18,0)</f>
        <v>#N/A</v>
      </c>
      <c r="T599" s="2"/>
      <c r="U599" s="19"/>
      <c r="V599" s="19"/>
    </row>
    <row r="600" spans="1:22" ht="13.8">
      <c r="A600" s="14">
        <v>594</v>
      </c>
      <c r="B600" s="15" t="e">
        <f>VLOOKUP($A600,DSMYDTU!$A$2:$E$487,2,0)</f>
        <v>#N/A</v>
      </c>
      <c r="C600" s="51" t="e">
        <f>VLOOKUP($A600,DSMYDTU!$A$2:$G$487,3,0)</f>
        <v>#N/A</v>
      </c>
      <c r="D600" s="52" t="e">
        <f>VLOOKUP($A600,DSMYDTU!$A$2:$G$487,4,0)</f>
        <v>#N/A</v>
      </c>
      <c r="E600" s="15" t="e">
        <f>VLOOKUP($A600,DSMYDTU!$A$2:$G$487,5,0)</f>
        <v>#N/A</v>
      </c>
      <c r="F600" s="16" t="e">
        <f>VLOOKUP($A600,DSMYDTU!$A$2:$G$487,6,0)</f>
        <v>#N/A</v>
      </c>
      <c r="G600" s="17" t="e">
        <f>VLOOKUP(B600,'TK MYDTU'!$B$8:$Q$8047,13,0)</f>
        <v>#N/A</v>
      </c>
      <c r="H600" s="17" t="e">
        <f>VLOOKUP(B600,'TK MYDTU'!$B$8:$Q$8047,14,0)</f>
        <v>#N/A</v>
      </c>
      <c r="I600" s="17" t="e">
        <f>VLOOKUP(B600,'TK MYDTU'!$B$8:$Q$8047,15,0)</f>
        <v>#N/A</v>
      </c>
      <c r="J600" s="17" t="e">
        <f>VLOOKUP(B600,'TK MYDTU'!$B$8:$Q$8047,16,0)</f>
        <v>#N/A</v>
      </c>
      <c r="K600" s="17" t="e">
        <f t="shared" si="38"/>
        <v>#N/A</v>
      </c>
      <c r="L600" s="17"/>
      <c r="M600" s="18">
        <f t="shared" si="39"/>
        <v>0</v>
      </c>
      <c r="N600" s="19" t="str">
        <f t="shared" si="36"/>
        <v>Không</v>
      </c>
      <c r="O600" s="19" t="e">
        <f>VLOOKUP($A600,DSMYDTU!$A$2:$G$487,7,0)</f>
        <v>#N/A</v>
      </c>
      <c r="P600" s="20"/>
      <c r="Q600" s="53" t="e">
        <f t="shared" si="37"/>
        <v>#N/A</v>
      </c>
      <c r="R600" s="17" t="e">
        <f>VLOOKUP($B600,'TK MYDTU'!$B$8:$X$5049,18,0)</f>
        <v>#N/A</v>
      </c>
      <c r="T600" s="2"/>
      <c r="U600" s="19"/>
      <c r="V600" s="19"/>
    </row>
    <row r="601" spans="1:22" ht="13.8">
      <c r="A601" s="14">
        <v>595</v>
      </c>
      <c r="B601" s="15" t="e">
        <f>VLOOKUP($A601,DSMYDTU!$A$2:$E$487,2,0)</f>
        <v>#N/A</v>
      </c>
      <c r="C601" s="51" t="e">
        <f>VLOOKUP($A601,DSMYDTU!$A$2:$G$487,3,0)</f>
        <v>#N/A</v>
      </c>
      <c r="D601" s="52" t="e">
        <f>VLOOKUP($A601,DSMYDTU!$A$2:$G$487,4,0)</f>
        <v>#N/A</v>
      </c>
      <c r="E601" s="15" t="e">
        <f>VLOOKUP($A601,DSMYDTU!$A$2:$G$487,5,0)</f>
        <v>#N/A</v>
      </c>
      <c r="F601" s="16" t="e">
        <f>VLOOKUP($A601,DSMYDTU!$A$2:$G$487,6,0)</f>
        <v>#N/A</v>
      </c>
      <c r="G601" s="17" t="e">
        <f>VLOOKUP(B601,'TK MYDTU'!$B$8:$Q$8047,13,0)</f>
        <v>#N/A</v>
      </c>
      <c r="H601" s="17" t="e">
        <f>VLOOKUP(B601,'TK MYDTU'!$B$8:$Q$8047,14,0)</f>
        <v>#N/A</v>
      </c>
      <c r="I601" s="17" t="e">
        <f>VLOOKUP(B601,'TK MYDTU'!$B$8:$Q$8047,15,0)</f>
        <v>#N/A</v>
      </c>
      <c r="J601" s="17" t="e">
        <f>VLOOKUP(B601,'TK MYDTU'!$B$8:$Q$8047,16,0)</f>
        <v>#N/A</v>
      </c>
      <c r="K601" s="17" t="e">
        <f t="shared" si="38"/>
        <v>#N/A</v>
      </c>
      <c r="L601" s="17"/>
      <c r="M601" s="18">
        <f t="shared" si="39"/>
        <v>0</v>
      </c>
      <c r="N601" s="19" t="str">
        <f t="shared" si="36"/>
        <v>Không</v>
      </c>
      <c r="O601" s="19" t="e">
        <f>VLOOKUP($A601,DSMYDTU!$A$2:$G$487,7,0)</f>
        <v>#N/A</v>
      </c>
      <c r="P601" s="20"/>
      <c r="Q601" s="53" t="e">
        <f t="shared" si="37"/>
        <v>#N/A</v>
      </c>
      <c r="R601" s="17" t="e">
        <f>VLOOKUP($B601,'TK MYDTU'!$B$8:$X$5049,18,0)</f>
        <v>#N/A</v>
      </c>
      <c r="T601" s="2"/>
      <c r="U601" s="19"/>
      <c r="V601" s="19"/>
    </row>
    <row r="602" spans="1:22" ht="13.8">
      <c r="A602" s="14">
        <v>596</v>
      </c>
      <c r="B602" s="15" t="e">
        <f>VLOOKUP($A602,DSMYDTU!$A$2:$E$487,2,0)</f>
        <v>#N/A</v>
      </c>
      <c r="C602" s="51" t="e">
        <f>VLOOKUP($A602,DSMYDTU!$A$2:$G$487,3,0)</f>
        <v>#N/A</v>
      </c>
      <c r="D602" s="52" t="e">
        <f>VLOOKUP($A602,DSMYDTU!$A$2:$G$487,4,0)</f>
        <v>#N/A</v>
      </c>
      <c r="E602" s="15" t="e">
        <f>VLOOKUP($A602,DSMYDTU!$A$2:$G$487,5,0)</f>
        <v>#N/A</v>
      </c>
      <c r="F602" s="16" t="e">
        <f>VLOOKUP($A602,DSMYDTU!$A$2:$G$487,6,0)</f>
        <v>#N/A</v>
      </c>
      <c r="G602" s="17" t="e">
        <f>VLOOKUP(B602,'TK MYDTU'!$B$8:$Q$8047,13,0)</f>
        <v>#N/A</v>
      </c>
      <c r="H602" s="17" t="e">
        <f>VLOOKUP(B602,'TK MYDTU'!$B$8:$Q$8047,14,0)</f>
        <v>#N/A</v>
      </c>
      <c r="I602" s="17" t="e">
        <f>VLOOKUP(B602,'TK MYDTU'!$B$8:$Q$8047,15,0)</f>
        <v>#N/A</v>
      </c>
      <c r="J602" s="17" t="e">
        <f>VLOOKUP(B602,'TK MYDTU'!$B$8:$Q$8047,16,0)</f>
        <v>#N/A</v>
      </c>
      <c r="K602" s="17" t="e">
        <f t="shared" si="38"/>
        <v>#N/A</v>
      </c>
      <c r="L602" s="17"/>
      <c r="M602" s="18">
        <f t="shared" si="39"/>
        <v>0</v>
      </c>
      <c r="N602" s="19" t="str">
        <f t="shared" si="36"/>
        <v>Không</v>
      </c>
      <c r="O602" s="19" t="e">
        <f>VLOOKUP($A602,DSMYDTU!$A$2:$G$487,7,0)</f>
        <v>#N/A</v>
      </c>
      <c r="P602" s="20"/>
      <c r="Q602" s="53" t="e">
        <f t="shared" si="37"/>
        <v>#N/A</v>
      </c>
      <c r="R602" s="17" t="e">
        <f>VLOOKUP($B602,'TK MYDTU'!$B$8:$X$5049,18,0)</f>
        <v>#N/A</v>
      </c>
      <c r="T602" s="2"/>
      <c r="U602" s="19"/>
      <c r="V602" s="19"/>
    </row>
    <row r="603" spans="1:22" ht="13.8">
      <c r="A603" s="14">
        <v>597</v>
      </c>
      <c r="B603" s="15" t="e">
        <f>VLOOKUP($A603,DSMYDTU!$A$2:$E$487,2,0)</f>
        <v>#N/A</v>
      </c>
      <c r="C603" s="51" t="e">
        <f>VLOOKUP($A603,DSMYDTU!$A$2:$G$487,3,0)</f>
        <v>#N/A</v>
      </c>
      <c r="D603" s="52" t="e">
        <f>VLOOKUP($A603,DSMYDTU!$A$2:$G$487,4,0)</f>
        <v>#N/A</v>
      </c>
      <c r="E603" s="15" t="e">
        <f>VLOOKUP($A603,DSMYDTU!$A$2:$G$487,5,0)</f>
        <v>#N/A</v>
      </c>
      <c r="F603" s="16" t="e">
        <f>VLOOKUP($A603,DSMYDTU!$A$2:$G$487,6,0)</f>
        <v>#N/A</v>
      </c>
      <c r="G603" s="17" t="e">
        <f>VLOOKUP(B603,'TK MYDTU'!$B$8:$Q$8047,13,0)</f>
        <v>#N/A</v>
      </c>
      <c r="H603" s="17" t="e">
        <f>VLOOKUP(B603,'TK MYDTU'!$B$8:$Q$8047,14,0)</f>
        <v>#N/A</v>
      </c>
      <c r="I603" s="17" t="e">
        <f>VLOOKUP(B603,'TK MYDTU'!$B$8:$Q$8047,15,0)</f>
        <v>#N/A</v>
      </c>
      <c r="J603" s="17" t="e">
        <f>VLOOKUP(B603,'TK MYDTU'!$B$8:$Q$8047,16,0)</f>
        <v>#N/A</v>
      </c>
      <c r="K603" s="17" t="e">
        <f t="shared" si="38"/>
        <v>#N/A</v>
      </c>
      <c r="L603" s="17"/>
      <c r="M603" s="18">
        <f t="shared" si="39"/>
        <v>0</v>
      </c>
      <c r="N603" s="19" t="str">
        <f t="shared" si="36"/>
        <v>Không</v>
      </c>
      <c r="O603" s="19" t="e">
        <f>VLOOKUP($A603,DSMYDTU!$A$2:$G$487,7,0)</f>
        <v>#N/A</v>
      </c>
      <c r="P603" s="20"/>
      <c r="Q603" s="53" t="e">
        <f t="shared" si="37"/>
        <v>#N/A</v>
      </c>
      <c r="R603" s="17" t="e">
        <f>VLOOKUP($B603,'TK MYDTU'!$B$8:$X$5049,18,0)</f>
        <v>#N/A</v>
      </c>
      <c r="T603" s="2"/>
      <c r="U603" s="19"/>
      <c r="V603" s="19"/>
    </row>
    <row r="604" spans="1:22" ht="13.8">
      <c r="A604" s="14">
        <v>598</v>
      </c>
      <c r="B604" s="15" t="e">
        <f>VLOOKUP($A604,DSMYDTU!$A$2:$E$487,2,0)</f>
        <v>#N/A</v>
      </c>
      <c r="C604" s="51" t="e">
        <f>VLOOKUP($A604,DSMYDTU!$A$2:$G$487,3,0)</f>
        <v>#N/A</v>
      </c>
      <c r="D604" s="52" t="e">
        <f>VLOOKUP($A604,DSMYDTU!$A$2:$G$487,4,0)</f>
        <v>#N/A</v>
      </c>
      <c r="E604" s="15" t="e">
        <f>VLOOKUP($A604,DSMYDTU!$A$2:$G$487,5,0)</f>
        <v>#N/A</v>
      </c>
      <c r="F604" s="16" t="e">
        <f>VLOOKUP($A604,DSMYDTU!$A$2:$G$487,6,0)</f>
        <v>#N/A</v>
      </c>
      <c r="G604" s="17" t="e">
        <f>VLOOKUP(B604,'TK MYDTU'!$B$8:$Q$8047,13,0)</f>
        <v>#N/A</v>
      </c>
      <c r="H604" s="17" t="e">
        <f>VLOOKUP(B604,'TK MYDTU'!$B$8:$Q$8047,14,0)</f>
        <v>#N/A</v>
      </c>
      <c r="I604" s="17" t="e">
        <f>VLOOKUP(B604,'TK MYDTU'!$B$8:$Q$8047,15,0)</f>
        <v>#N/A</v>
      </c>
      <c r="J604" s="17" t="e">
        <f>VLOOKUP(B604,'TK MYDTU'!$B$8:$Q$8047,16,0)</f>
        <v>#N/A</v>
      </c>
      <c r="K604" s="17" t="e">
        <f t="shared" si="38"/>
        <v>#N/A</v>
      </c>
      <c r="L604" s="17"/>
      <c r="M604" s="18">
        <f t="shared" si="39"/>
        <v>0</v>
      </c>
      <c r="N604" s="19" t="str">
        <f t="shared" si="36"/>
        <v>Không</v>
      </c>
      <c r="O604" s="19" t="e">
        <f>VLOOKUP($A604,DSMYDTU!$A$2:$G$487,7,0)</f>
        <v>#N/A</v>
      </c>
      <c r="P604" s="20"/>
      <c r="Q604" s="53" t="e">
        <f t="shared" si="37"/>
        <v>#N/A</v>
      </c>
      <c r="R604" s="17" t="e">
        <f>VLOOKUP($B604,'TK MYDTU'!$B$8:$X$5049,18,0)</f>
        <v>#N/A</v>
      </c>
      <c r="T604" s="2"/>
      <c r="U604" s="19"/>
      <c r="V604" s="19"/>
    </row>
    <row r="605" spans="1:22" ht="13.8">
      <c r="A605" s="14">
        <v>599</v>
      </c>
      <c r="B605" s="15" t="e">
        <f>VLOOKUP($A605,DSMYDTU!$A$2:$E$487,2,0)</f>
        <v>#N/A</v>
      </c>
      <c r="C605" s="51" t="e">
        <f>VLOOKUP($A605,DSMYDTU!$A$2:$G$487,3,0)</f>
        <v>#N/A</v>
      </c>
      <c r="D605" s="52" t="e">
        <f>VLOOKUP($A605,DSMYDTU!$A$2:$G$487,4,0)</f>
        <v>#N/A</v>
      </c>
      <c r="E605" s="15" t="e">
        <f>VLOOKUP($A605,DSMYDTU!$A$2:$G$487,5,0)</f>
        <v>#N/A</v>
      </c>
      <c r="F605" s="16" t="e">
        <f>VLOOKUP($A605,DSMYDTU!$A$2:$G$487,6,0)</f>
        <v>#N/A</v>
      </c>
      <c r="G605" s="17" t="e">
        <f>VLOOKUP(B605,'TK MYDTU'!$B$8:$Q$8047,13,0)</f>
        <v>#N/A</v>
      </c>
      <c r="H605" s="17" t="e">
        <f>VLOOKUP(B605,'TK MYDTU'!$B$8:$Q$8047,14,0)</f>
        <v>#N/A</v>
      </c>
      <c r="I605" s="17" t="e">
        <f>VLOOKUP(B605,'TK MYDTU'!$B$8:$Q$8047,15,0)</f>
        <v>#N/A</v>
      </c>
      <c r="J605" s="17" t="e">
        <f>VLOOKUP(B605,'TK MYDTU'!$B$8:$Q$8047,16,0)</f>
        <v>#N/A</v>
      </c>
      <c r="K605" s="17" t="e">
        <f t="shared" si="38"/>
        <v>#N/A</v>
      </c>
      <c r="L605" s="17"/>
      <c r="M605" s="18">
        <f t="shared" si="39"/>
        <v>0</v>
      </c>
      <c r="N605" s="19" t="str">
        <f t="shared" si="36"/>
        <v>Không</v>
      </c>
      <c r="O605" s="19" t="e">
        <f>VLOOKUP($A605,DSMYDTU!$A$2:$G$487,7,0)</f>
        <v>#N/A</v>
      </c>
      <c r="P605" s="20"/>
      <c r="Q605" s="53" t="e">
        <f t="shared" si="37"/>
        <v>#N/A</v>
      </c>
      <c r="R605" s="17" t="e">
        <f>VLOOKUP($B605,'TK MYDTU'!$B$8:$X$5049,18,0)</f>
        <v>#N/A</v>
      </c>
      <c r="T605" s="2"/>
      <c r="U605" s="19"/>
      <c r="V605" s="19"/>
    </row>
    <row r="606" spans="1:22" ht="13.8">
      <c r="A606" s="14">
        <v>600</v>
      </c>
      <c r="B606" s="15" t="e">
        <f>VLOOKUP($A606,DSMYDTU!$A$2:$E$487,2,0)</f>
        <v>#N/A</v>
      </c>
      <c r="C606" s="51" t="e">
        <f>VLOOKUP($A606,DSMYDTU!$A$2:$G$487,3,0)</f>
        <v>#N/A</v>
      </c>
      <c r="D606" s="52" t="e">
        <f>VLOOKUP($A606,DSMYDTU!$A$2:$G$487,4,0)</f>
        <v>#N/A</v>
      </c>
      <c r="E606" s="15" t="e">
        <f>VLOOKUP($A606,DSMYDTU!$A$2:$G$487,5,0)</f>
        <v>#N/A</v>
      </c>
      <c r="F606" s="16" t="e">
        <f>VLOOKUP($A606,DSMYDTU!$A$2:$G$487,6,0)</f>
        <v>#N/A</v>
      </c>
      <c r="G606" s="17" t="e">
        <f>VLOOKUP(B606,'TK MYDTU'!$B$8:$Q$8047,13,0)</f>
        <v>#N/A</v>
      </c>
      <c r="H606" s="17" t="e">
        <f>VLOOKUP(B606,'TK MYDTU'!$B$8:$Q$8047,14,0)</f>
        <v>#N/A</v>
      </c>
      <c r="I606" s="17" t="e">
        <f>VLOOKUP(B606,'TK MYDTU'!$B$8:$Q$8047,15,0)</f>
        <v>#N/A</v>
      </c>
      <c r="J606" s="17" t="e">
        <f>VLOOKUP(B606,'TK MYDTU'!$B$8:$Q$8047,16,0)</f>
        <v>#N/A</v>
      </c>
      <c r="K606" s="17" t="e">
        <f t="shared" si="38"/>
        <v>#N/A</v>
      </c>
      <c r="L606" s="17"/>
      <c r="M606" s="18">
        <f t="shared" si="39"/>
        <v>0</v>
      </c>
      <c r="N606" s="19" t="str">
        <f t="shared" si="36"/>
        <v>Không</v>
      </c>
      <c r="O606" s="19" t="e">
        <f>VLOOKUP($A606,DSMYDTU!$A$2:$G$487,7,0)</f>
        <v>#N/A</v>
      </c>
      <c r="P606" s="20"/>
      <c r="Q606" s="53" t="e">
        <f t="shared" si="37"/>
        <v>#N/A</v>
      </c>
      <c r="R606" s="17" t="e">
        <f>VLOOKUP($B606,'TK MYDTU'!$B$8:$X$5049,18,0)</f>
        <v>#N/A</v>
      </c>
      <c r="T606" s="2"/>
      <c r="U606" s="19"/>
      <c r="V606" s="19"/>
    </row>
    <row r="607" spans="1:22" ht="13.8">
      <c r="A607" s="14">
        <v>601</v>
      </c>
      <c r="B607" s="15" t="e">
        <f>VLOOKUP($A607,DSMYDTU!$A$2:$E$487,2,0)</f>
        <v>#N/A</v>
      </c>
      <c r="C607" s="51" t="e">
        <f>VLOOKUP($A607,DSMYDTU!$A$2:$G$487,3,0)</f>
        <v>#N/A</v>
      </c>
      <c r="D607" s="52" t="e">
        <f>VLOOKUP($A607,DSMYDTU!$A$2:$G$487,4,0)</f>
        <v>#N/A</v>
      </c>
      <c r="E607" s="15" t="e">
        <f>VLOOKUP($A607,DSMYDTU!$A$2:$G$487,5,0)</f>
        <v>#N/A</v>
      </c>
      <c r="F607" s="16" t="e">
        <f>VLOOKUP($A607,DSMYDTU!$A$2:$G$487,6,0)</f>
        <v>#N/A</v>
      </c>
      <c r="G607" s="17" t="e">
        <f>VLOOKUP(B607,'TK MYDTU'!$B$8:$Q$8047,13,0)</f>
        <v>#N/A</v>
      </c>
      <c r="H607" s="17" t="e">
        <f>VLOOKUP(B607,'TK MYDTU'!$B$8:$Q$8047,14,0)</f>
        <v>#N/A</v>
      </c>
      <c r="I607" s="17" t="e">
        <f>VLOOKUP(B607,'TK MYDTU'!$B$8:$Q$8047,15,0)</f>
        <v>#N/A</v>
      </c>
      <c r="J607" s="17" t="e">
        <f>VLOOKUP(B607,'TK MYDTU'!$B$8:$Q$8047,16,0)</f>
        <v>#N/A</v>
      </c>
      <c r="K607" s="17" t="e">
        <f t="shared" si="38"/>
        <v>#N/A</v>
      </c>
      <c r="L607" s="17"/>
      <c r="M607" s="18">
        <f t="shared" si="39"/>
        <v>0</v>
      </c>
      <c r="N607" s="19" t="str">
        <f t="shared" ref="N607:N670" si="40">VLOOKUP(M607,$S$7:$T$542,2,0)</f>
        <v>Không</v>
      </c>
      <c r="O607" s="19" t="e">
        <f>VLOOKUP($A607,DSMYDTU!$A$2:$G$487,7,0)</f>
        <v>#N/A</v>
      </c>
      <c r="P607" s="20"/>
      <c r="Q607" s="53" t="e">
        <f t="shared" ref="Q607:Q670" si="41">R607=M607</f>
        <v>#N/A</v>
      </c>
      <c r="R607" s="17" t="e">
        <f>VLOOKUP($B607,'TK MYDTU'!$B$8:$X$5049,18,0)</f>
        <v>#N/A</v>
      </c>
      <c r="T607" s="2"/>
      <c r="U607" s="19"/>
      <c r="V607" s="19"/>
    </row>
    <row r="608" spans="1:22" ht="13.8">
      <c r="A608" s="14">
        <v>602</v>
      </c>
      <c r="B608" s="15" t="e">
        <f>VLOOKUP($A608,DSMYDTU!$A$2:$E$487,2,0)</f>
        <v>#N/A</v>
      </c>
      <c r="C608" s="51" t="e">
        <f>VLOOKUP($A608,DSMYDTU!$A$2:$G$487,3,0)</f>
        <v>#N/A</v>
      </c>
      <c r="D608" s="52" t="e">
        <f>VLOOKUP($A608,DSMYDTU!$A$2:$G$487,4,0)</f>
        <v>#N/A</v>
      </c>
      <c r="E608" s="15" t="e">
        <f>VLOOKUP($A608,DSMYDTU!$A$2:$G$487,5,0)</f>
        <v>#N/A</v>
      </c>
      <c r="F608" s="16" t="e">
        <f>VLOOKUP($A608,DSMYDTU!$A$2:$G$487,6,0)</f>
        <v>#N/A</v>
      </c>
      <c r="G608" s="17" t="e">
        <f>VLOOKUP(B608,'TK MYDTU'!$B$8:$Q$8047,13,0)</f>
        <v>#N/A</v>
      </c>
      <c r="H608" s="17" t="e">
        <f>VLOOKUP(B608,'TK MYDTU'!$B$8:$Q$8047,14,0)</f>
        <v>#N/A</v>
      </c>
      <c r="I608" s="17" t="e">
        <f>VLOOKUP(B608,'TK MYDTU'!$B$8:$Q$8047,15,0)</f>
        <v>#N/A</v>
      </c>
      <c r="J608" s="17" t="e">
        <f>VLOOKUP(B608,'TK MYDTU'!$B$8:$Q$8047,16,0)</f>
        <v>#N/A</v>
      </c>
      <c r="K608" s="17" t="e">
        <f t="shared" si="38"/>
        <v>#N/A</v>
      </c>
      <c r="L608" s="17"/>
      <c r="M608" s="18">
        <f t="shared" si="39"/>
        <v>0</v>
      </c>
      <c r="N608" s="19" t="str">
        <f t="shared" si="40"/>
        <v>Không</v>
      </c>
      <c r="O608" s="19" t="e">
        <f>VLOOKUP($A608,DSMYDTU!$A$2:$G$487,7,0)</f>
        <v>#N/A</v>
      </c>
      <c r="P608" s="20"/>
      <c r="Q608" s="53" t="e">
        <f t="shared" si="41"/>
        <v>#N/A</v>
      </c>
      <c r="R608" s="17" t="e">
        <f>VLOOKUP($B608,'TK MYDTU'!$B$8:$X$5049,18,0)</f>
        <v>#N/A</v>
      </c>
      <c r="T608" s="2"/>
      <c r="U608" s="19"/>
      <c r="V608" s="19"/>
    </row>
    <row r="609" spans="1:22" ht="13.8">
      <c r="A609" s="14">
        <v>603</v>
      </c>
      <c r="B609" s="15" t="e">
        <f>VLOOKUP($A609,DSMYDTU!$A$2:$E$487,2,0)</f>
        <v>#N/A</v>
      </c>
      <c r="C609" s="51" t="e">
        <f>VLOOKUP($A609,DSMYDTU!$A$2:$G$487,3,0)</f>
        <v>#N/A</v>
      </c>
      <c r="D609" s="52" t="e">
        <f>VLOOKUP($A609,DSMYDTU!$A$2:$G$487,4,0)</f>
        <v>#N/A</v>
      </c>
      <c r="E609" s="15" t="e">
        <f>VLOOKUP($A609,DSMYDTU!$A$2:$G$487,5,0)</f>
        <v>#N/A</v>
      </c>
      <c r="F609" s="16" t="e">
        <f>VLOOKUP($A609,DSMYDTU!$A$2:$G$487,6,0)</f>
        <v>#N/A</v>
      </c>
      <c r="G609" s="17" t="e">
        <f>VLOOKUP(B609,'TK MYDTU'!$B$8:$Q$8047,13,0)</f>
        <v>#N/A</v>
      </c>
      <c r="H609" s="17" t="e">
        <f>VLOOKUP(B609,'TK MYDTU'!$B$8:$Q$8047,14,0)</f>
        <v>#N/A</v>
      </c>
      <c r="I609" s="17" t="e">
        <f>VLOOKUP(B609,'TK MYDTU'!$B$8:$Q$8047,15,0)</f>
        <v>#N/A</v>
      </c>
      <c r="J609" s="17" t="e">
        <f>VLOOKUP(B609,'TK MYDTU'!$B$8:$Q$8047,16,0)</f>
        <v>#N/A</v>
      </c>
      <c r="K609" s="17" t="e">
        <f t="shared" si="38"/>
        <v>#N/A</v>
      </c>
      <c r="L609" s="17"/>
      <c r="M609" s="18">
        <f t="shared" si="39"/>
        <v>0</v>
      </c>
      <c r="N609" s="19" t="str">
        <f t="shared" si="40"/>
        <v>Không</v>
      </c>
      <c r="O609" s="19" t="e">
        <f>VLOOKUP($A609,DSMYDTU!$A$2:$G$487,7,0)</f>
        <v>#N/A</v>
      </c>
      <c r="P609" s="20"/>
      <c r="Q609" s="53" t="e">
        <f t="shared" si="41"/>
        <v>#N/A</v>
      </c>
      <c r="R609" s="17" t="e">
        <f>VLOOKUP($B609,'TK MYDTU'!$B$8:$X$5049,18,0)</f>
        <v>#N/A</v>
      </c>
      <c r="T609" s="2"/>
      <c r="U609" s="19"/>
      <c r="V609" s="19"/>
    </row>
    <row r="610" spans="1:22" ht="13.8">
      <c r="A610" s="14">
        <v>604</v>
      </c>
      <c r="B610" s="15" t="e">
        <f>VLOOKUP($A610,DSMYDTU!$A$2:$E$487,2,0)</f>
        <v>#N/A</v>
      </c>
      <c r="C610" s="51" t="e">
        <f>VLOOKUP($A610,DSMYDTU!$A$2:$G$487,3,0)</f>
        <v>#N/A</v>
      </c>
      <c r="D610" s="52" t="e">
        <f>VLOOKUP($A610,DSMYDTU!$A$2:$G$487,4,0)</f>
        <v>#N/A</v>
      </c>
      <c r="E610" s="15" t="e">
        <f>VLOOKUP($A610,DSMYDTU!$A$2:$G$487,5,0)</f>
        <v>#N/A</v>
      </c>
      <c r="F610" s="16" t="e">
        <f>VLOOKUP($A610,DSMYDTU!$A$2:$G$487,6,0)</f>
        <v>#N/A</v>
      </c>
      <c r="G610" s="17" t="e">
        <f>VLOOKUP(B610,'TK MYDTU'!$B$8:$Q$8047,13,0)</f>
        <v>#N/A</v>
      </c>
      <c r="H610" s="17" t="e">
        <f>VLOOKUP(B610,'TK MYDTU'!$B$8:$Q$8047,14,0)</f>
        <v>#N/A</v>
      </c>
      <c r="I610" s="17" t="e">
        <f>VLOOKUP(B610,'TK MYDTU'!$B$8:$Q$8047,15,0)</f>
        <v>#N/A</v>
      </c>
      <c r="J610" s="17" t="e">
        <f>VLOOKUP(B610,'TK MYDTU'!$B$8:$Q$8047,16,0)</f>
        <v>#N/A</v>
      </c>
      <c r="K610" s="17" t="e">
        <f t="shared" si="38"/>
        <v>#N/A</v>
      </c>
      <c r="L610" s="17"/>
      <c r="M610" s="18">
        <f t="shared" si="39"/>
        <v>0</v>
      </c>
      <c r="N610" s="19" t="str">
        <f t="shared" si="40"/>
        <v>Không</v>
      </c>
      <c r="O610" s="19" t="e">
        <f>VLOOKUP($A610,DSMYDTU!$A$2:$G$487,7,0)</f>
        <v>#N/A</v>
      </c>
      <c r="P610" s="20"/>
      <c r="Q610" s="53" t="e">
        <f t="shared" si="41"/>
        <v>#N/A</v>
      </c>
      <c r="R610" s="17" t="e">
        <f>VLOOKUP($B610,'TK MYDTU'!$B$8:$X$5049,18,0)</f>
        <v>#N/A</v>
      </c>
      <c r="T610" s="2"/>
      <c r="U610" s="19"/>
      <c r="V610" s="19"/>
    </row>
    <row r="611" spans="1:22" ht="13.8">
      <c r="A611" s="14">
        <v>605</v>
      </c>
      <c r="B611" s="15" t="e">
        <f>VLOOKUP($A611,DSMYDTU!$A$2:$E$487,2,0)</f>
        <v>#N/A</v>
      </c>
      <c r="C611" s="51" t="e">
        <f>VLOOKUP($A611,DSMYDTU!$A$2:$G$487,3,0)</f>
        <v>#N/A</v>
      </c>
      <c r="D611" s="52" t="e">
        <f>VLOOKUP($A611,DSMYDTU!$A$2:$G$487,4,0)</f>
        <v>#N/A</v>
      </c>
      <c r="E611" s="15" t="e">
        <f>VLOOKUP($A611,DSMYDTU!$A$2:$G$487,5,0)</f>
        <v>#N/A</v>
      </c>
      <c r="F611" s="16" t="e">
        <f>VLOOKUP($A611,DSMYDTU!$A$2:$G$487,6,0)</f>
        <v>#N/A</v>
      </c>
      <c r="G611" s="17" t="e">
        <f>VLOOKUP(B611,'TK MYDTU'!$B$8:$Q$8047,13,0)</f>
        <v>#N/A</v>
      </c>
      <c r="H611" s="17" t="e">
        <f>VLOOKUP(B611,'TK MYDTU'!$B$8:$Q$8047,14,0)</f>
        <v>#N/A</v>
      </c>
      <c r="I611" s="17" t="e">
        <f>VLOOKUP(B611,'TK MYDTU'!$B$8:$Q$8047,15,0)</f>
        <v>#N/A</v>
      </c>
      <c r="J611" s="17" t="e">
        <f>VLOOKUP(B611,'TK MYDTU'!$B$8:$Q$8047,16,0)</f>
        <v>#N/A</v>
      </c>
      <c r="K611" s="17" t="e">
        <f t="shared" si="38"/>
        <v>#N/A</v>
      </c>
      <c r="L611" s="17"/>
      <c r="M611" s="18">
        <f t="shared" si="39"/>
        <v>0</v>
      </c>
      <c r="N611" s="19" t="str">
        <f t="shared" si="40"/>
        <v>Không</v>
      </c>
      <c r="O611" s="19" t="e">
        <f>VLOOKUP($A611,DSMYDTU!$A$2:$G$487,7,0)</f>
        <v>#N/A</v>
      </c>
      <c r="P611" s="20"/>
      <c r="Q611" s="53" t="e">
        <f t="shared" si="41"/>
        <v>#N/A</v>
      </c>
      <c r="R611" s="17" t="e">
        <f>VLOOKUP($B611,'TK MYDTU'!$B$8:$X$5049,18,0)</f>
        <v>#N/A</v>
      </c>
      <c r="T611" s="2"/>
      <c r="U611" s="19"/>
      <c r="V611" s="19"/>
    </row>
    <row r="612" spans="1:22" ht="13.8">
      <c r="A612" s="14">
        <v>606</v>
      </c>
      <c r="B612" s="15" t="e">
        <f>VLOOKUP($A612,DSMYDTU!$A$2:$E$487,2,0)</f>
        <v>#N/A</v>
      </c>
      <c r="C612" s="51" t="e">
        <f>VLOOKUP($A612,DSMYDTU!$A$2:$G$487,3,0)</f>
        <v>#N/A</v>
      </c>
      <c r="D612" s="52" t="e">
        <f>VLOOKUP($A612,DSMYDTU!$A$2:$G$487,4,0)</f>
        <v>#N/A</v>
      </c>
      <c r="E612" s="15" t="e">
        <f>VLOOKUP($A612,DSMYDTU!$A$2:$G$487,5,0)</f>
        <v>#N/A</v>
      </c>
      <c r="F612" s="16" t="e">
        <f>VLOOKUP($A612,DSMYDTU!$A$2:$G$487,6,0)</f>
        <v>#N/A</v>
      </c>
      <c r="G612" s="17" t="e">
        <f>VLOOKUP(B612,'TK MYDTU'!$B$8:$Q$8047,13,0)</f>
        <v>#N/A</v>
      </c>
      <c r="H612" s="17" t="e">
        <f>VLOOKUP(B612,'TK MYDTU'!$B$8:$Q$8047,14,0)</f>
        <v>#N/A</v>
      </c>
      <c r="I612" s="17" t="e">
        <f>VLOOKUP(B612,'TK MYDTU'!$B$8:$Q$8047,15,0)</f>
        <v>#N/A</v>
      </c>
      <c r="J612" s="17" t="e">
        <f>VLOOKUP(B612,'TK MYDTU'!$B$8:$Q$8047,16,0)</f>
        <v>#N/A</v>
      </c>
      <c r="K612" s="17" t="e">
        <f t="shared" si="38"/>
        <v>#N/A</v>
      </c>
      <c r="L612" s="17"/>
      <c r="M612" s="18">
        <f t="shared" si="39"/>
        <v>0</v>
      </c>
      <c r="N612" s="19" t="str">
        <f t="shared" si="40"/>
        <v>Không</v>
      </c>
      <c r="O612" s="19" t="e">
        <f>VLOOKUP($A612,DSMYDTU!$A$2:$G$487,7,0)</f>
        <v>#N/A</v>
      </c>
      <c r="P612" s="20"/>
      <c r="Q612" s="53" t="e">
        <f t="shared" si="41"/>
        <v>#N/A</v>
      </c>
      <c r="R612" s="17" t="e">
        <f>VLOOKUP($B612,'TK MYDTU'!$B$8:$X$5049,18,0)</f>
        <v>#N/A</v>
      </c>
      <c r="T612" s="2"/>
      <c r="U612" s="19"/>
      <c r="V612" s="19"/>
    </row>
    <row r="613" spans="1:22" ht="13.8">
      <c r="A613" s="14">
        <v>607</v>
      </c>
      <c r="B613" s="15" t="e">
        <f>VLOOKUP($A613,DSMYDTU!$A$2:$E$487,2,0)</f>
        <v>#N/A</v>
      </c>
      <c r="C613" s="51" t="e">
        <f>VLOOKUP($A613,DSMYDTU!$A$2:$G$487,3,0)</f>
        <v>#N/A</v>
      </c>
      <c r="D613" s="52" t="e">
        <f>VLOOKUP($A613,DSMYDTU!$A$2:$G$487,4,0)</f>
        <v>#N/A</v>
      </c>
      <c r="E613" s="15" t="e">
        <f>VLOOKUP($A613,DSMYDTU!$A$2:$G$487,5,0)</f>
        <v>#N/A</v>
      </c>
      <c r="F613" s="16" t="e">
        <f>VLOOKUP($A613,DSMYDTU!$A$2:$G$487,6,0)</f>
        <v>#N/A</v>
      </c>
      <c r="G613" s="17" t="e">
        <f>VLOOKUP(B613,'TK MYDTU'!$B$8:$Q$8047,13,0)</f>
        <v>#N/A</v>
      </c>
      <c r="H613" s="17" t="e">
        <f>VLOOKUP(B613,'TK MYDTU'!$B$8:$Q$8047,14,0)</f>
        <v>#N/A</v>
      </c>
      <c r="I613" s="17" t="e">
        <f>VLOOKUP(B613,'TK MYDTU'!$B$8:$Q$8047,15,0)</f>
        <v>#N/A</v>
      </c>
      <c r="J613" s="17" t="e">
        <f>VLOOKUP(B613,'TK MYDTU'!$B$8:$Q$8047,16,0)</f>
        <v>#N/A</v>
      </c>
      <c r="K613" s="17" t="e">
        <f t="shared" si="38"/>
        <v>#N/A</v>
      </c>
      <c r="L613" s="17"/>
      <c r="M613" s="18">
        <f t="shared" si="39"/>
        <v>0</v>
      </c>
      <c r="N613" s="19" t="str">
        <f t="shared" si="40"/>
        <v>Không</v>
      </c>
      <c r="O613" s="19" t="e">
        <f>VLOOKUP($A613,DSMYDTU!$A$2:$G$487,7,0)</f>
        <v>#N/A</v>
      </c>
      <c r="P613" s="20"/>
      <c r="Q613" s="53" t="e">
        <f t="shared" si="41"/>
        <v>#N/A</v>
      </c>
      <c r="R613" s="17" t="e">
        <f>VLOOKUP($B613,'TK MYDTU'!$B$8:$X$5049,18,0)</f>
        <v>#N/A</v>
      </c>
      <c r="T613" s="2"/>
      <c r="U613" s="19"/>
      <c r="V613" s="19"/>
    </row>
    <row r="614" spans="1:22" ht="13.8">
      <c r="A614" s="14">
        <v>608</v>
      </c>
      <c r="B614" s="15" t="e">
        <f>VLOOKUP($A614,DSMYDTU!$A$2:$E$487,2,0)</f>
        <v>#N/A</v>
      </c>
      <c r="C614" s="51" t="e">
        <f>VLOOKUP($A614,DSMYDTU!$A$2:$G$487,3,0)</f>
        <v>#N/A</v>
      </c>
      <c r="D614" s="52" t="e">
        <f>VLOOKUP($A614,DSMYDTU!$A$2:$G$487,4,0)</f>
        <v>#N/A</v>
      </c>
      <c r="E614" s="15" t="e">
        <f>VLOOKUP($A614,DSMYDTU!$A$2:$G$487,5,0)</f>
        <v>#N/A</v>
      </c>
      <c r="F614" s="16" t="e">
        <f>VLOOKUP($A614,DSMYDTU!$A$2:$G$487,6,0)</f>
        <v>#N/A</v>
      </c>
      <c r="G614" s="17" t="e">
        <f>VLOOKUP(B614,'TK MYDTU'!$B$8:$Q$8047,13,0)</f>
        <v>#N/A</v>
      </c>
      <c r="H614" s="17" t="e">
        <f>VLOOKUP(B614,'TK MYDTU'!$B$8:$Q$8047,14,0)</f>
        <v>#N/A</v>
      </c>
      <c r="I614" s="17" t="e">
        <f>VLOOKUP(B614,'TK MYDTU'!$B$8:$Q$8047,15,0)</f>
        <v>#N/A</v>
      </c>
      <c r="J614" s="17" t="e">
        <f>VLOOKUP(B614,'TK MYDTU'!$B$8:$Q$8047,16,0)</f>
        <v>#N/A</v>
      </c>
      <c r="K614" s="17" t="e">
        <f t="shared" si="38"/>
        <v>#N/A</v>
      </c>
      <c r="L614" s="17"/>
      <c r="M614" s="18">
        <f t="shared" si="39"/>
        <v>0</v>
      </c>
      <c r="N614" s="19" t="str">
        <f t="shared" si="40"/>
        <v>Không</v>
      </c>
      <c r="O614" s="19" t="e">
        <f>VLOOKUP($A614,DSMYDTU!$A$2:$G$487,7,0)</f>
        <v>#N/A</v>
      </c>
      <c r="P614" s="20"/>
      <c r="Q614" s="53" t="e">
        <f t="shared" si="41"/>
        <v>#N/A</v>
      </c>
      <c r="R614" s="17" t="e">
        <f>VLOOKUP($B614,'TK MYDTU'!$B$8:$X$5049,18,0)</f>
        <v>#N/A</v>
      </c>
      <c r="T614" s="2"/>
      <c r="U614" s="19"/>
      <c r="V614" s="19"/>
    </row>
    <row r="615" spans="1:22" ht="13.8">
      <c r="A615" s="14">
        <v>609</v>
      </c>
      <c r="B615" s="15" t="e">
        <f>VLOOKUP($A615,DSMYDTU!$A$2:$E$487,2,0)</f>
        <v>#N/A</v>
      </c>
      <c r="C615" s="51" t="e">
        <f>VLOOKUP($A615,DSMYDTU!$A$2:$G$487,3,0)</f>
        <v>#N/A</v>
      </c>
      <c r="D615" s="52" t="e">
        <f>VLOOKUP($A615,DSMYDTU!$A$2:$G$487,4,0)</f>
        <v>#N/A</v>
      </c>
      <c r="E615" s="15" t="e">
        <f>VLOOKUP($A615,DSMYDTU!$A$2:$G$487,5,0)</f>
        <v>#N/A</v>
      </c>
      <c r="F615" s="16" t="e">
        <f>VLOOKUP($A615,DSMYDTU!$A$2:$G$487,6,0)</f>
        <v>#N/A</v>
      </c>
      <c r="G615" s="17" t="e">
        <f>VLOOKUP(B615,'TK MYDTU'!$B$8:$Q$8047,13,0)</f>
        <v>#N/A</v>
      </c>
      <c r="H615" s="17" t="e">
        <f>VLOOKUP(B615,'TK MYDTU'!$B$8:$Q$8047,14,0)</f>
        <v>#N/A</v>
      </c>
      <c r="I615" s="17" t="e">
        <f>VLOOKUP(B615,'TK MYDTU'!$B$8:$Q$8047,15,0)</f>
        <v>#N/A</v>
      </c>
      <c r="J615" s="17" t="e">
        <f>VLOOKUP(B615,'TK MYDTU'!$B$8:$Q$8047,16,0)</f>
        <v>#N/A</v>
      </c>
      <c r="K615" s="17" t="e">
        <f t="shared" si="38"/>
        <v>#N/A</v>
      </c>
      <c r="L615" s="17"/>
      <c r="M615" s="18">
        <f t="shared" si="39"/>
        <v>0</v>
      </c>
      <c r="N615" s="19" t="str">
        <f t="shared" si="40"/>
        <v>Không</v>
      </c>
      <c r="O615" s="19" t="e">
        <f>VLOOKUP($A615,DSMYDTU!$A$2:$G$487,7,0)</f>
        <v>#N/A</v>
      </c>
      <c r="P615" s="20"/>
      <c r="Q615" s="53" t="e">
        <f t="shared" si="41"/>
        <v>#N/A</v>
      </c>
      <c r="R615" s="17" t="e">
        <f>VLOOKUP($B615,'TK MYDTU'!$B$8:$X$5049,18,0)</f>
        <v>#N/A</v>
      </c>
      <c r="T615" s="2"/>
      <c r="U615" s="19"/>
      <c r="V615" s="19"/>
    </row>
    <row r="616" spans="1:22" ht="13.8">
      <c r="A616" s="14">
        <v>610</v>
      </c>
      <c r="B616" s="15" t="e">
        <f>VLOOKUP($A616,DSMYDTU!$A$2:$E$487,2,0)</f>
        <v>#N/A</v>
      </c>
      <c r="C616" s="51" t="e">
        <f>VLOOKUP($A616,DSMYDTU!$A$2:$G$487,3,0)</f>
        <v>#N/A</v>
      </c>
      <c r="D616" s="52" t="e">
        <f>VLOOKUP($A616,DSMYDTU!$A$2:$G$487,4,0)</f>
        <v>#N/A</v>
      </c>
      <c r="E616" s="15" t="e">
        <f>VLOOKUP($A616,DSMYDTU!$A$2:$G$487,5,0)</f>
        <v>#N/A</v>
      </c>
      <c r="F616" s="16" t="e">
        <f>VLOOKUP($A616,DSMYDTU!$A$2:$G$487,6,0)</f>
        <v>#N/A</v>
      </c>
      <c r="G616" s="17" t="e">
        <f>VLOOKUP(B616,'TK MYDTU'!$B$8:$Q$8047,13,0)</f>
        <v>#N/A</v>
      </c>
      <c r="H616" s="17" t="e">
        <f>VLOOKUP(B616,'TK MYDTU'!$B$8:$Q$8047,14,0)</f>
        <v>#N/A</v>
      </c>
      <c r="I616" s="17" t="e">
        <f>VLOOKUP(B616,'TK MYDTU'!$B$8:$Q$8047,15,0)</f>
        <v>#N/A</v>
      </c>
      <c r="J616" s="17" t="e">
        <f>VLOOKUP(B616,'TK MYDTU'!$B$8:$Q$8047,16,0)</f>
        <v>#N/A</v>
      </c>
      <c r="K616" s="17" t="e">
        <f t="shared" si="38"/>
        <v>#N/A</v>
      </c>
      <c r="L616" s="17"/>
      <c r="M616" s="18">
        <f t="shared" si="39"/>
        <v>0</v>
      </c>
      <c r="N616" s="19" t="str">
        <f t="shared" si="40"/>
        <v>Không</v>
      </c>
      <c r="O616" s="19" t="e">
        <f>VLOOKUP($A616,DSMYDTU!$A$2:$G$487,7,0)</f>
        <v>#N/A</v>
      </c>
      <c r="P616" s="20"/>
      <c r="Q616" s="53" t="e">
        <f t="shared" si="41"/>
        <v>#N/A</v>
      </c>
      <c r="R616" s="17" t="e">
        <f>VLOOKUP($B616,'TK MYDTU'!$B$8:$X$5049,18,0)</f>
        <v>#N/A</v>
      </c>
      <c r="T616" s="2"/>
      <c r="U616" s="19"/>
      <c r="V616" s="19"/>
    </row>
    <row r="617" spans="1:22" ht="13.8">
      <c r="A617" s="14">
        <v>611</v>
      </c>
      <c r="B617" s="15" t="e">
        <f>VLOOKUP($A617,DSMYDTU!$A$2:$E$487,2,0)</f>
        <v>#N/A</v>
      </c>
      <c r="C617" s="51" t="e">
        <f>VLOOKUP($A617,DSMYDTU!$A$2:$G$487,3,0)</f>
        <v>#N/A</v>
      </c>
      <c r="D617" s="52" t="e">
        <f>VLOOKUP($A617,DSMYDTU!$A$2:$G$487,4,0)</f>
        <v>#N/A</v>
      </c>
      <c r="E617" s="15" t="e">
        <f>VLOOKUP($A617,DSMYDTU!$A$2:$G$487,5,0)</f>
        <v>#N/A</v>
      </c>
      <c r="F617" s="16" t="e">
        <f>VLOOKUP($A617,DSMYDTU!$A$2:$G$487,6,0)</f>
        <v>#N/A</v>
      </c>
      <c r="G617" s="17" t="e">
        <f>VLOOKUP(B617,'TK MYDTU'!$B$8:$Q$8047,13,0)</f>
        <v>#N/A</v>
      </c>
      <c r="H617" s="17" t="e">
        <f>VLOOKUP(B617,'TK MYDTU'!$B$8:$Q$8047,14,0)</f>
        <v>#N/A</v>
      </c>
      <c r="I617" s="17" t="e">
        <f>VLOOKUP(B617,'TK MYDTU'!$B$8:$Q$8047,15,0)</f>
        <v>#N/A</v>
      </c>
      <c r="J617" s="17" t="e">
        <f>VLOOKUP(B617,'TK MYDTU'!$B$8:$Q$8047,16,0)</f>
        <v>#N/A</v>
      </c>
      <c r="K617" s="17" t="e">
        <f t="shared" si="38"/>
        <v>#N/A</v>
      </c>
      <c r="L617" s="17"/>
      <c r="M617" s="18">
        <f t="shared" si="39"/>
        <v>0</v>
      </c>
      <c r="N617" s="19" t="str">
        <f t="shared" si="40"/>
        <v>Không</v>
      </c>
      <c r="O617" s="19" t="e">
        <f>VLOOKUP($A617,DSMYDTU!$A$2:$G$487,7,0)</f>
        <v>#N/A</v>
      </c>
      <c r="P617" s="20"/>
      <c r="Q617" s="53" t="e">
        <f t="shared" si="41"/>
        <v>#N/A</v>
      </c>
      <c r="R617" s="17" t="e">
        <f>VLOOKUP($B617,'TK MYDTU'!$B$8:$X$5049,18,0)</f>
        <v>#N/A</v>
      </c>
      <c r="T617" s="2"/>
      <c r="U617" s="19"/>
      <c r="V617" s="19"/>
    </row>
    <row r="618" spans="1:22" ht="13.8">
      <c r="A618" s="14">
        <v>612</v>
      </c>
      <c r="B618" s="15" t="e">
        <f>VLOOKUP($A618,DSMYDTU!$A$2:$E$487,2,0)</f>
        <v>#N/A</v>
      </c>
      <c r="C618" s="51" t="e">
        <f>VLOOKUP($A618,DSMYDTU!$A$2:$G$487,3,0)</f>
        <v>#N/A</v>
      </c>
      <c r="D618" s="52" t="e">
        <f>VLOOKUP($A618,DSMYDTU!$A$2:$G$487,4,0)</f>
        <v>#N/A</v>
      </c>
      <c r="E618" s="15" t="e">
        <f>VLOOKUP($A618,DSMYDTU!$A$2:$G$487,5,0)</f>
        <v>#N/A</v>
      </c>
      <c r="F618" s="16" t="e">
        <f>VLOOKUP($A618,DSMYDTU!$A$2:$G$487,6,0)</f>
        <v>#N/A</v>
      </c>
      <c r="G618" s="17" t="e">
        <f>VLOOKUP(B618,'TK MYDTU'!$B$8:$Q$8047,13,0)</f>
        <v>#N/A</v>
      </c>
      <c r="H618" s="17" t="e">
        <f>VLOOKUP(B618,'TK MYDTU'!$B$8:$Q$8047,14,0)</f>
        <v>#N/A</v>
      </c>
      <c r="I618" s="17" t="e">
        <f>VLOOKUP(B618,'TK MYDTU'!$B$8:$Q$8047,15,0)</f>
        <v>#N/A</v>
      </c>
      <c r="J618" s="17" t="e">
        <f>VLOOKUP(B618,'TK MYDTU'!$B$8:$Q$8047,16,0)</f>
        <v>#N/A</v>
      </c>
      <c r="K618" s="17" t="e">
        <f t="shared" si="38"/>
        <v>#N/A</v>
      </c>
      <c r="L618" s="17"/>
      <c r="M618" s="18">
        <f t="shared" si="39"/>
        <v>0</v>
      </c>
      <c r="N618" s="19" t="str">
        <f t="shared" si="40"/>
        <v>Không</v>
      </c>
      <c r="O618" s="19" t="e">
        <f>VLOOKUP($A618,DSMYDTU!$A$2:$G$487,7,0)</f>
        <v>#N/A</v>
      </c>
      <c r="P618" s="20"/>
      <c r="Q618" s="53" t="e">
        <f t="shared" si="41"/>
        <v>#N/A</v>
      </c>
      <c r="R618" s="17" t="e">
        <f>VLOOKUP($B618,'TK MYDTU'!$B$8:$X$5049,18,0)</f>
        <v>#N/A</v>
      </c>
      <c r="T618" s="2"/>
      <c r="U618" s="19"/>
      <c r="V618" s="19"/>
    </row>
    <row r="619" spans="1:22" ht="13.8">
      <c r="A619" s="14">
        <v>613</v>
      </c>
      <c r="B619" s="15" t="e">
        <f>VLOOKUP($A619,DSMYDTU!$A$2:$E$487,2,0)</f>
        <v>#N/A</v>
      </c>
      <c r="C619" s="51" t="e">
        <f>VLOOKUP($A619,DSMYDTU!$A$2:$G$487,3,0)</f>
        <v>#N/A</v>
      </c>
      <c r="D619" s="52" t="e">
        <f>VLOOKUP($A619,DSMYDTU!$A$2:$G$487,4,0)</f>
        <v>#N/A</v>
      </c>
      <c r="E619" s="15" t="e">
        <f>VLOOKUP($A619,DSMYDTU!$A$2:$G$487,5,0)</f>
        <v>#N/A</v>
      </c>
      <c r="F619" s="16" t="e">
        <f>VLOOKUP($A619,DSMYDTU!$A$2:$G$487,6,0)</f>
        <v>#N/A</v>
      </c>
      <c r="G619" s="17" t="e">
        <f>VLOOKUP(B619,'TK MYDTU'!$B$8:$Q$8047,13,0)</f>
        <v>#N/A</v>
      </c>
      <c r="H619" s="17" t="e">
        <f>VLOOKUP(B619,'TK MYDTU'!$B$8:$Q$8047,14,0)</f>
        <v>#N/A</v>
      </c>
      <c r="I619" s="17" t="e">
        <f>VLOOKUP(B619,'TK MYDTU'!$B$8:$Q$8047,15,0)</f>
        <v>#N/A</v>
      </c>
      <c r="J619" s="17" t="e">
        <f>VLOOKUP(B619,'TK MYDTU'!$B$8:$Q$8047,16,0)</f>
        <v>#N/A</v>
      </c>
      <c r="K619" s="17" t="e">
        <f t="shared" si="38"/>
        <v>#N/A</v>
      </c>
      <c r="L619" s="17"/>
      <c r="M619" s="18">
        <f t="shared" si="39"/>
        <v>0</v>
      </c>
      <c r="N619" s="19" t="str">
        <f t="shared" si="40"/>
        <v>Không</v>
      </c>
      <c r="O619" s="19" t="e">
        <f>VLOOKUP($A619,DSMYDTU!$A$2:$G$487,7,0)</f>
        <v>#N/A</v>
      </c>
      <c r="P619" s="20"/>
      <c r="Q619" s="53" t="e">
        <f t="shared" si="41"/>
        <v>#N/A</v>
      </c>
      <c r="R619" s="17" t="e">
        <f>VLOOKUP($B619,'TK MYDTU'!$B$8:$X$5049,18,0)</f>
        <v>#N/A</v>
      </c>
      <c r="T619" s="2"/>
      <c r="U619" s="19"/>
      <c r="V619" s="19"/>
    </row>
    <row r="620" spans="1:22" ht="13.8">
      <c r="A620" s="14">
        <v>614</v>
      </c>
      <c r="B620" s="15" t="e">
        <f>VLOOKUP($A620,DSMYDTU!$A$2:$E$487,2,0)</f>
        <v>#N/A</v>
      </c>
      <c r="C620" s="51" t="e">
        <f>VLOOKUP($A620,DSMYDTU!$A$2:$G$487,3,0)</f>
        <v>#N/A</v>
      </c>
      <c r="D620" s="52" t="e">
        <f>VLOOKUP($A620,DSMYDTU!$A$2:$G$487,4,0)</f>
        <v>#N/A</v>
      </c>
      <c r="E620" s="15" t="e">
        <f>VLOOKUP($A620,DSMYDTU!$A$2:$G$487,5,0)</f>
        <v>#N/A</v>
      </c>
      <c r="F620" s="16" t="e">
        <f>VLOOKUP($A620,DSMYDTU!$A$2:$G$487,6,0)</f>
        <v>#N/A</v>
      </c>
      <c r="G620" s="17" t="e">
        <f>VLOOKUP(B620,'TK MYDTU'!$B$8:$Q$8047,13,0)</f>
        <v>#N/A</v>
      </c>
      <c r="H620" s="17" t="e">
        <f>VLOOKUP(B620,'TK MYDTU'!$B$8:$Q$8047,14,0)</f>
        <v>#N/A</v>
      </c>
      <c r="I620" s="17" t="e">
        <f>VLOOKUP(B620,'TK MYDTU'!$B$8:$Q$8047,15,0)</f>
        <v>#N/A</v>
      </c>
      <c r="J620" s="17" t="e">
        <f>VLOOKUP(B620,'TK MYDTU'!$B$8:$Q$8047,16,0)</f>
        <v>#N/A</v>
      </c>
      <c r="K620" s="17" t="e">
        <f t="shared" si="38"/>
        <v>#N/A</v>
      </c>
      <c r="L620" s="17"/>
      <c r="M620" s="18">
        <f t="shared" si="39"/>
        <v>0</v>
      </c>
      <c r="N620" s="19" t="str">
        <f t="shared" si="40"/>
        <v>Không</v>
      </c>
      <c r="O620" s="19" t="e">
        <f>VLOOKUP($A620,DSMYDTU!$A$2:$G$487,7,0)</f>
        <v>#N/A</v>
      </c>
      <c r="P620" s="20"/>
      <c r="Q620" s="53" t="e">
        <f t="shared" si="41"/>
        <v>#N/A</v>
      </c>
      <c r="R620" s="17" t="e">
        <f>VLOOKUP($B620,'TK MYDTU'!$B$8:$X$5049,18,0)</f>
        <v>#N/A</v>
      </c>
      <c r="T620" s="2"/>
      <c r="U620" s="19"/>
      <c r="V620" s="19"/>
    </row>
    <row r="621" spans="1:22" ht="13.8">
      <c r="A621" s="14">
        <v>615</v>
      </c>
      <c r="B621" s="15" t="e">
        <f>VLOOKUP($A621,DSMYDTU!$A$2:$E$487,2,0)</f>
        <v>#N/A</v>
      </c>
      <c r="C621" s="51" t="e">
        <f>VLOOKUP($A621,DSMYDTU!$A$2:$G$487,3,0)</f>
        <v>#N/A</v>
      </c>
      <c r="D621" s="52" t="e">
        <f>VLOOKUP($A621,DSMYDTU!$A$2:$G$487,4,0)</f>
        <v>#N/A</v>
      </c>
      <c r="E621" s="15" t="e">
        <f>VLOOKUP($A621,DSMYDTU!$A$2:$G$487,5,0)</f>
        <v>#N/A</v>
      </c>
      <c r="F621" s="16" t="e">
        <f>VLOOKUP($A621,DSMYDTU!$A$2:$G$487,6,0)</f>
        <v>#N/A</v>
      </c>
      <c r="G621" s="17" t="e">
        <f>VLOOKUP(B621,'TK MYDTU'!$B$8:$Q$8047,13,0)</f>
        <v>#N/A</v>
      </c>
      <c r="H621" s="17" t="e">
        <f>VLOOKUP(B621,'TK MYDTU'!$B$8:$Q$8047,14,0)</f>
        <v>#N/A</v>
      </c>
      <c r="I621" s="17" t="e">
        <f>VLOOKUP(B621,'TK MYDTU'!$B$8:$Q$8047,15,0)</f>
        <v>#N/A</v>
      </c>
      <c r="J621" s="17" t="e">
        <f>VLOOKUP(B621,'TK MYDTU'!$B$8:$Q$8047,16,0)</f>
        <v>#N/A</v>
      </c>
      <c r="K621" s="17" t="e">
        <f t="shared" si="38"/>
        <v>#N/A</v>
      </c>
      <c r="L621" s="17"/>
      <c r="M621" s="18">
        <f t="shared" si="39"/>
        <v>0</v>
      </c>
      <c r="N621" s="19" t="str">
        <f t="shared" si="40"/>
        <v>Không</v>
      </c>
      <c r="O621" s="19" t="e">
        <f>VLOOKUP($A621,DSMYDTU!$A$2:$G$487,7,0)</f>
        <v>#N/A</v>
      </c>
      <c r="P621" s="20"/>
      <c r="Q621" s="53" t="e">
        <f t="shared" si="41"/>
        <v>#N/A</v>
      </c>
      <c r="R621" s="17" t="e">
        <f>VLOOKUP($B621,'TK MYDTU'!$B$8:$X$5049,18,0)</f>
        <v>#N/A</v>
      </c>
      <c r="T621" s="2"/>
      <c r="U621" s="19"/>
      <c r="V621" s="19"/>
    </row>
    <row r="622" spans="1:22" ht="13.8">
      <c r="A622" s="14">
        <v>616</v>
      </c>
      <c r="B622" s="15" t="e">
        <f>VLOOKUP($A622,DSMYDTU!$A$2:$E$487,2,0)</f>
        <v>#N/A</v>
      </c>
      <c r="C622" s="51" t="e">
        <f>VLOOKUP($A622,DSMYDTU!$A$2:$G$487,3,0)</f>
        <v>#N/A</v>
      </c>
      <c r="D622" s="52" t="e">
        <f>VLOOKUP($A622,DSMYDTU!$A$2:$G$487,4,0)</f>
        <v>#N/A</v>
      </c>
      <c r="E622" s="15" t="e">
        <f>VLOOKUP($A622,DSMYDTU!$A$2:$G$487,5,0)</f>
        <v>#N/A</v>
      </c>
      <c r="F622" s="16" t="e">
        <f>VLOOKUP($A622,DSMYDTU!$A$2:$G$487,6,0)</f>
        <v>#N/A</v>
      </c>
      <c r="G622" s="17" t="e">
        <f>VLOOKUP(B622,'TK MYDTU'!$B$8:$Q$8047,13,0)</f>
        <v>#N/A</v>
      </c>
      <c r="H622" s="17" t="e">
        <f>VLOOKUP(B622,'TK MYDTU'!$B$8:$Q$8047,14,0)</f>
        <v>#N/A</v>
      </c>
      <c r="I622" s="17" t="e">
        <f>VLOOKUP(B622,'TK MYDTU'!$B$8:$Q$8047,15,0)</f>
        <v>#N/A</v>
      </c>
      <c r="J622" s="17" t="e">
        <f>VLOOKUP(B622,'TK MYDTU'!$B$8:$Q$8047,16,0)</f>
        <v>#N/A</v>
      </c>
      <c r="K622" s="17" t="e">
        <f t="shared" si="38"/>
        <v>#N/A</v>
      </c>
      <c r="L622" s="17"/>
      <c r="M622" s="18">
        <f t="shared" si="39"/>
        <v>0</v>
      </c>
      <c r="N622" s="19" t="str">
        <f t="shared" si="40"/>
        <v>Không</v>
      </c>
      <c r="O622" s="19" t="e">
        <f>VLOOKUP($A622,DSMYDTU!$A$2:$G$487,7,0)</f>
        <v>#N/A</v>
      </c>
      <c r="P622" s="20"/>
      <c r="Q622" s="53" t="e">
        <f t="shared" si="41"/>
        <v>#N/A</v>
      </c>
      <c r="R622" s="17" t="e">
        <f>VLOOKUP($B622,'TK MYDTU'!$B$8:$X$5049,18,0)</f>
        <v>#N/A</v>
      </c>
      <c r="T622" s="2"/>
      <c r="U622" s="19"/>
      <c r="V622" s="19"/>
    </row>
    <row r="623" spans="1:22" ht="13.8">
      <c r="A623" s="14">
        <v>617</v>
      </c>
      <c r="B623" s="15" t="e">
        <f>VLOOKUP($A623,DSMYDTU!$A$2:$E$487,2,0)</f>
        <v>#N/A</v>
      </c>
      <c r="C623" s="51" t="e">
        <f>VLOOKUP($A623,DSMYDTU!$A$2:$G$487,3,0)</f>
        <v>#N/A</v>
      </c>
      <c r="D623" s="52" t="e">
        <f>VLOOKUP($A623,DSMYDTU!$A$2:$G$487,4,0)</f>
        <v>#N/A</v>
      </c>
      <c r="E623" s="15" t="e">
        <f>VLOOKUP($A623,DSMYDTU!$A$2:$G$487,5,0)</f>
        <v>#N/A</v>
      </c>
      <c r="F623" s="16" t="e">
        <f>VLOOKUP($A623,DSMYDTU!$A$2:$G$487,6,0)</f>
        <v>#N/A</v>
      </c>
      <c r="G623" s="17" t="e">
        <f>VLOOKUP(B623,'TK MYDTU'!$B$8:$Q$8047,13,0)</f>
        <v>#N/A</v>
      </c>
      <c r="H623" s="17" t="e">
        <f>VLOOKUP(B623,'TK MYDTU'!$B$8:$Q$8047,14,0)</f>
        <v>#N/A</v>
      </c>
      <c r="I623" s="17" t="e">
        <f>VLOOKUP(B623,'TK MYDTU'!$B$8:$Q$8047,15,0)</f>
        <v>#N/A</v>
      </c>
      <c r="J623" s="17" t="e">
        <f>VLOOKUP(B623,'TK MYDTU'!$B$8:$Q$8047,16,0)</f>
        <v>#N/A</v>
      </c>
      <c r="K623" s="17" t="e">
        <f t="shared" si="38"/>
        <v>#N/A</v>
      </c>
      <c r="L623" s="17"/>
      <c r="M623" s="18">
        <f t="shared" si="39"/>
        <v>0</v>
      </c>
      <c r="N623" s="19" t="str">
        <f t="shared" si="40"/>
        <v>Không</v>
      </c>
      <c r="O623" s="19" t="e">
        <f>VLOOKUP($A623,DSMYDTU!$A$2:$G$487,7,0)</f>
        <v>#N/A</v>
      </c>
      <c r="P623" s="20"/>
      <c r="Q623" s="53" t="e">
        <f t="shared" si="41"/>
        <v>#N/A</v>
      </c>
      <c r="R623" s="17" t="e">
        <f>VLOOKUP($B623,'TK MYDTU'!$B$8:$X$5049,18,0)</f>
        <v>#N/A</v>
      </c>
      <c r="T623" s="2"/>
      <c r="U623" s="19"/>
      <c r="V623" s="19"/>
    </row>
    <row r="624" spans="1:22" ht="13.8">
      <c r="A624" s="14">
        <v>618</v>
      </c>
      <c r="B624" s="15" t="e">
        <f>VLOOKUP($A624,DSMYDTU!$A$2:$E$487,2,0)</f>
        <v>#N/A</v>
      </c>
      <c r="C624" s="51" t="e">
        <f>VLOOKUP($A624,DSMYDTU!$A$2:$G$487,3,0)</f>
        <v>#N/A</v>
      </c>
      <c r="D624" s="52" t="e">
        <f>VLOOKUP($A624,DSMYDTU!$A$2:$G$487,4,0)</f>
        <v>#N/A</v>
      </c>
      <c r="E624" s="15" t="e">
        <f>VLOOKUP($A624,DSMYDTU!$A$2:$G$487,5,0)</f>
        <v>#N/A</v>
      </c>
      <c r="F624" s="16" t="e">
        <f>VLOOKUP($A624,DSMYDTU!$A$2:$G$487,6,0)</f>
        <v>#N/A</v>
      </c>
      <c r="G624" s="17" t="e">
        <f>VLOOKUP(B624,'TK MYDTU'!$B$8:$Q$8047,13,0)</f>
        <v>#N/A</v>
      </c>
      <c r="H624" s="17" t="e">
        <f>VLOOKUP(B624,'TK MYDTU'!$B$8:$Q$8047,14,0)</f>
        <v>#N/A</v>
      </c>
      <c r="I624" s="17" t="e">
        <f>VLOOKUP(B624,'TK MYDTU'!$B$8:$Q$8047,15,0)</f>
        <v>#N/A</v>
      </c>
      <c r="J624" s="17" t="e">
        <f>VLOOKUP(B624,'TK MYDTU'!$B$8:$Q$8047,16,0)</f>
        <v>#N/A</v>
      </c>
      <c r="K624" s="17" t="e">
        <f t="shared" si="38"/>
        <v>#N/A</v>
      </c>
      <c r="L624" s="17"/>
      <c r="M624" s="18">
        <f t="shared" si="39"/>
        <v>0</v>
      </c>
      <c r="N624" s="19" t="str">
        <f t="shared" si="40"/>
        <v>Không</v>
      </c>
      <c r="O624" s="19" t="e">
        <f>VLOOKUP($A624,DSMYDTU!$A$2:$G$487,7,0)</f>
        <v>#N/A</v>
      </c>
      <c r="P624" s="20"/>
      <c r="Q624" s="53" t="e">
        <f t="shared" si="41"/>
        <v>#N/A</v>
      </c>
      <c r="R624" s="17" t="e">
        <f>VLOOKUP($B624,'TK MYDTU'!$B$8:$X$5049,18,0)</f>
        <v>#N/A</v>
      </c>
      <c r="T624" s="2"/>
      <c r="U624" s="19"/>
      <c r="V624" s="19"/>
    </row>
    <row r="625" spans="1:22" ht="13.8">
      <c r="A625" s="14">
        <v>619</v>
      </c>
      <c r="B625" s="15" t="e">
        <f>VLOOKUP($A625,DSMYDTU!$A$2:$E$487,2,0)</f>
        <v>#N/A</v>
      </c>
      <c r="C625" s="51" t="e">
        <f>VLOOKUP($A625,DSMYDTU!$A$2:$G$487,3,0)</f>
        <v>#N/A</v>
      </c>
      <c r="D625" s="52" t="e">
        <f>VLOOKUP($A625,DSMYDTU!$A$2:$G$487,4,0)</f>
        <v>#N/A</v>
      </c>
      <c r="E625" s="15" t="e">
        <f>VLOOKUP($A625,DSMYDTU!$A$2:$G$487,5,0)</f>
        <v>#N/A</v>
      </c>
      <c r="F625" s="16" t="e">
        <f>VLOOKUP($A625,DSMYDTU!$A$2:$G$487,6,0)</f>
        <v>#N/A</v>
      </c>
      <c r="G625" s="17" t="e">
        <f>VLOOKUP(B625,'TK MYDTU'!$B$8:$Q$8047,13,0)</f>
        <v>#N/A</v>
      </c>
      <c r="H625" s="17" t="e">
        <f>VLOOKUP(B625,'TK MYDTU'!$B$8:$Q$8047,14,0)</f>
        <v>#N/A</v>
      </c>
      <c r="I625" s="17" t="e">
        <f>VLOOKUP(B625,'TK MYDTU'!$B$8:$Q$8047,15,0)</f>
        <v>#N/A</v>
      </c>
      <c r="J625" s="17" t="e">
        <f>VLOOKUP(B625,'TK MYDTU'!$B$8:$Q$8047,16,0)</f>
        <v>#N/A</v>
      </c>
      <c r="K625" s="17" t="e">
        <f t="shared" si="38"/>
        <v>#N/A</v>
      </c>
      <c r="L625" s="17"/>
      <c r="M625" s="18">
        <f t="shared" si="39"/>
        <v>0</v>
      </c>
      <c r="N625" s="19" t="str">
        <f t="shared" si="40"/>
        <v>Không</v>
      </c>
      <c r="O625" s="19" t="e">
        <f>VLOOKUP($A625,DSMYDTU!$A$2:$G$487,7,0)</f>
        <v>#N/A</v>
      </c>
      <c r="P625" s="20"/>
      <c r="Q625" s="53" t="e">
        <f t="shared" si="41"/>
        <v>#N/A</v>
      </c>
      <c r="R625" s="17" t="e">
        <f>VLOOKUP($B625,'TK MYDTU'!$B$8:$X$5049,18,0)</f>
        <v>#N/A</v>
      </c>
      <c r="T625" s="2"/>
      <c r="U625" s="19"/>
      <c r="V625" s="19"/>
    </row>
    <row r="626" spans="1:22" ht="13.8">
      <c r="A626" s="14">
        <v>620</v>
      </c>
      <c r="B626" s="15" t="e">
        <f>VLOOKUP($A626,DSMYDTU!$A$2:$E$487,2,0)</f>
        <v>#N/A</v>
      </c>
      <c r="C626" s="51" t="e">
        <f>VLOOKUP($A626,DSMYDTU!$A$2:$G$487,3,0)</f>
        <v>#N/A</v>
      </c>
      <c r="D626" s="52" t="e">
        <f>VLOOKUP($A626,DSMYDTU!$A$2:$G$487,4,0)</f>
        <v>#N/A</v>
      </c>
      <c r="E626" s="15" t="e">
        <f>VLOOKUP($A626,DSMYDTU!$A$2:$G$487,5,0)</f>
        <v>#N/A</v>
      </c>
      <c r="F626" s="16" t="e">
        <f>VLOOKUP($A626,DSMYDTU!$A$2:$G$487,6,0)</f>
        <v>#N/A</v>
      </c>
      <c r="G626" s="17" t="e">
        <f>VLOOKUP(B626,'TK MYDTU'!$B$8:$Q$8047,13,0)</f>
        <v>#N/A</v>
      </c>
      <c r="H626" s="17" t="e">
        <f>VLOOKUP(B626,'TK MYDTU'!$B$8:$Q$8047,14,0)</f>
        <v>#N/A</v>
      </c>
      <c r="I626" s="17" t="e">
        <f>VLOOKUP(B626,'TK MYDTU'!$B$8:$Q$8047,15,0)</f>
        <v>#N/A</v>
      </c>
      <c r="J626" s="17" t="e">
        <f>VLOOKUP(B626,'TK MYDTU'!$B$8:$Q$8047,16,0)</f>
        <v>#N/A</v>
      </c>
      <c r="K626" s="17" t="e">
        <f t="shared" si="38"/>
        <v>#N/A</v>
      </c>
      <c r="L626" s="17"/>
      <c r="M626" s="18">
        <f t="shared" si="39"/>
        <v>0</v>
      </c>
      <c r="N626" s="19" t="str">
        <f t="shared" si="40"/>
        <v>Không</v>
      </c>
      <c r="O626" s="19" t="e">
        <f>VLOOKUP($A626,DSMYDTU!$A$2:$G$487,7,0)</f>
        <v>#N/A</v>
      </c>
      <c r="P626" s="20"/>
      <c r="Q626" s="53" t="e">
        <f t="shared" si="41"/>
        <v>#N/A</v>
      </c>
      <c r="R626" s="17" t="e">
        <f>VLOOKUP($B626,'TK MYDTU'!$B$8:$X$5049,18,0)</f>
        <v>#N/A</v>
      </c>
      <c r="T626" s="2"/>
      <c r="U626" s="19"/>
      <c r="V626" s="19"/>
    </row>
    <row r="627" spans="1:22" ht="13.8">
      <c r="A627" s="14">
        <v>621</v>
      </c>
      <c r="B627" s="15" t="e">
        <f>VLOOKUP($A627,DSMYDTU!$A$2:$E$487,2,0)</f>
        <v>#N/A</v>
      </c>
      <c r="C627" s="51" t="e">
        <f>VLOOKUP($A627,DSMYDTU!$A$2:$G$487,3,0)</f>
        <v>#N/A</v>
      </c>
      <c r="D627" s="52" t="e">
        <f>VLOOKUP($A627,DSMYDTU!$A$2:$G$487,4,0)</f>
        <v>#N/A</v>
      </c>
      <c r="E627" s="15" t="e">
        <f>VLOOKUP($A627,DSMYDTU!$A$2:$G$487,5,0)</f>
        <v>#N/A</v>
      </c>
      <c r="F627" s="16" t="e">
        <f>VLOOKUP($A627,DSMYDTU!$A$2:$G$487,6,0)</f>
        <v>#N/A</v>
      </c>
      <c r="G627" s="17" t="e">
        <f>VLOOKUP(B627,'TK MYDTU'!$B$8:$Q$8047,13,0)</f>
        <v>#N/A</v>
      </c>
      <c r="H627" s="17" t="e">
        <f>VLOOKUP(B627,'TK MYDTU'!$B$8:$Q$8047,14,0)</f>
        <v>#N/A</v>
      </c>
      <c r="I627" s="17" t="e">
        <f>VLOOKUP(B627,'TK MYDTU'!$B$8:$Q$8047,15,0)</f>
        <v>#N/A</v>
      </c>
      <c r="J627" s="17" t="e">
        <f>VLOOKUP(B627,'TK MYDTU'!$B$8:$Q$8047,16,0)</f>
        <v>#N/A</v>
      </c>
      <c r="K627" s="17" t="e">
        <f t="shared" si="38"/>
        <v>#N/A</v>
      </c>
      <c r="L627" s="17"/>
      <c r="M627" s="18">
        <f t="shared" si="39"/>
        <v>0</v>
      </c>
      <c r="N627" s="19" t="str">
        <f t="shared" si="40"/>
        <v>Không</v>
      </c>
      <c r="O627" s="19" t="e">
        <f>VLOOKUP($A627,DSMYDTU!$A$2:$G$487,7,0)</f>
        <v>#N/A</v>
      </c>
      <c r="P627" s="20"/>
      <c r="Q627" s="53" t="e">
        <f t="shared" si="41"/>
        <v>#N/A</v>
      </c>
      <c r="R627" s="17" t="e">
        <f>VLOOKUP($B627,'TK MYDTU'!$B$8:$X$5049,18,0)</f>
        <v>#N/A</v>
      </c>
      <c r="T627" s="2"/>
      <c r="U627" s="19"/>
      <c r="V627" s="19"/>
    </row>
    <row r="628" spans="1:22" ht="13.8">
      <c r="A628" s="14">
        <v>622</v>
      </c>
      <c r="B628" s="15" t="e">
        <f>VLOOKUP($A628,DSMYDTU!$A$2:$E$487,2,0)</f>
        <v>#N/A</v>
      </c>
      <c r="C628" s="51" t="e">
        <f>VLOOKUP($A628,DSMYDTU!$A$2:$G$487,3,0)</f>
        <v>#N/A</v>
      </c>
      <c r="D628" s="52" t="e">
        <f>VLOOKUP($A628,DSMYDTU!$A$2:$G$487,4,0)</f>
        <v>#N/A</v>
      </c>
      <c r="E628" s="15" t="e">
        <f>VLOOKUP($A628,DSMYDTU!$A$2:$G$487,5,0)</f>
        <v>#N/A</v>
      </c>
      <c r="F628" s="16" t="e">
        <f>VLOOKUP($A628,DSMYDTU!$A$2:$G$487,6,0)</f>
        <v>#N/A</v>
      </c>
      <c r="G628" s="17" t="e">
        <f>VLOOKUP(B628,'TK MYDTU'!$B$8:$Q$8047,13,0)</f>
        <v>#N/A</v>
      </c>
      <c r="H628" s="17" t="e">
        <f>VLOOKUP(B628,'TK MYDTU'!$B$8:$Q$8047,14,0)</f>
        <v>#N/A</v>
      </c>
      <c r="I628" s="17" t="e">
        <f>VLOOKUP(B628,'TK MYDTU'!$B$8:$Q$8047,15,0)</f>
        <v>#N/A</v>
      </c>
      <c r="J628" s="17" t="e">
        <f>VLOOKUP(B628,'TK MYDTU'!$B$8:$Q$8047,16,0)</f>
        <v>#N/A</v>
      </c>
      <c r="K628" s="17" t="e">
        <f t="shared" si="38"/>
        <v>#N/A</v>
      </c>
      <c r="L628" s="17"/>
      <c r="M628" s="18">
        <f t="shared" si="39"/>
        <v>0</v>
      </c>
      <c r="N628" s="19" t="str">
        <f t="shared" si="40"/>
        <v>Không</v>
      </c>
      <c r="O628" s="19" t="e">
        <f>VLOOKUP($A628,DSMYDTU!$A$2:$G$487,7,0)</f>
        <v>#N/A</v>
      </c>
      <c r="P628" s="20"/>
      <c r="Q628" s="53" t="e">
        <f t="shared" si="41"/>
        <v>#N/A</v>
      </c>
      <c r="R628" s="17" t="e">
        <f>VLOOKUP($B628,'TK MYDTU'!$B$8:$X$5049,18,0)</f>
        <v>#N/A</v>
      </c>
      <c r="T628" s="2"/>
      <c r="U628" s="19"/>
      <c r="V628" s="19"/>
    </row>
    <row r="629" spans="1:22" ht="13.8">
      <c r="A629" s="14">
        <v>623</v>
      </c>
      <c r="B629" s="15" t="e">
        <f>VLOOKUP($A629,DSMYDTU!$A$2:$E$487,2,0)</f>
        <v>#N/A</v>
      </c>
      <c r="C629" s="51" t="e">
        <f>VLOOKUP($A629,DSMYDTU!$A$2:$G$487,3,0)</f>
        <v>#N/A</v>
      </c>
      <c r="D629" s="52" t="e">
        <f>VLOOKUP($A629,DSMYDTU!$A$2:$G$487,4,0)</f>
        <v>#N/A</v>
      </c>
      <c r="E629" s="15" t="e">
        <f>VLOOKUP($A629,DSMYDTU!$A$2:$G$487,5,0)</f>
        <v>#N/A</v>
      </c>
      <c r="F629" s="16" t="e">
        <f>VLOOKUP($A629,DSMYDTU!$A$2:$G$487,6,0)</f>
        <v>#N/A</v>
      </c>
      <c r="G629" s="17" t="e">
        <f>VLOOKUP(B629,'TK MYDTU'!$B$8:$Q$8047,13,0)</f>
        <v>#N/A</v>
      </c>
      <c r="H629" s="17" t="e">
        <f>VLOOKUP(B629,'TK MYDTU'!$B$8:$Q$8047,14,0)</f>
        <v>#N/A</v>
      </c>
      <c r="I629" s="17" t="e">
        <f>VLOOKUP(B629,'TK MYDTU'!$B$8:$Q$8047,15,0)</f>
        <v>#N/A</v>
      </c>
      <c r="J629" s="17" t="e">
        <f>VLOOKUP(B629,'TK MYDTU'!$B$8:$Q$8047,16,0)</f>
        <v>#N/A</v>
      </c>
      <c r="K629" s="17" t="e">
        <f t="shared" si="38"/>
        <v>#N/A</v>
      </c>
      <c r="L629" s="17"/>
      <c r="M629" s="18">
        <f t="shared" si="39"/>
        <v>0</v>
      </c>
      <c r="N629" s="19" t="str">
        <f t="shared" si="40"/>
        <v>Không</v>
      </c>
      <c r="O629" s="19" t="e">
        <f>VLOOKUP($A629,DSMYDTU!$A$2:$G$487,7,0)</f>
        <v>#N/A</v>
      </c>
      <c r="P629" s="20"/>
      <c r="Q629" s="53" t="e">
        <f t="shared" si="41"/>
        <v>#N/A</v>
      </c>
      <c r="R629" s="17" t="e">
        <f>VLOOKUP($B629,'TK MYDTU'!$B$8:$X$5049,18,0)</f>
        <v>#N/A</v>
      </c>
      <c r="T629" s="2"/>
      <c r="U629" s="19"/>
      <c r="V629" s="19"/>
    </row>
    <row r="630" spans="1:22" ht="13.8">
      <c r="A630" s="14">
        <v>624</v>
      </c>
      <c r="B630" s="15" t="e">
        <f>VLOOKUP($A630,DSMYDTU!$A$2:$E$487,2,0)</f>
        <v>#N/A</v>
      </c>
      <c r="C630" s="51" t="e">
        <f>VLOOKUP($A630,DSMYDTU!$A$2:$G$487,3,0)</f>
        <v>#N/A</v>
      </c>
      <c r="D630" s="52" t="e">
        <f>VLOOKUP($A630,DSMYDTU!$A$2:$G$487,4,0)</f>
        <v>#N/A</v>
      </c>
      <c r="E630" s="15" t="e">
        <f>VLOOKUP($A630,DSMYDTU!$A$2:$G$487,5,0)</f>
        <v>#N/A</v>
      </c>
      <c r="F630" s="16" t="e">
        <f>VLOOKUP($A630,DSMYDTU!$A$2:$G$487,6,0)</f>
        <v>#N/A</v>
      </c>
      <c r="G630" s="17" t="e">
        <f>VLOOKUP(B630,'TK MYDTU'!$B$8:$Q$8047,13,0)</f>
        <v>#N/A</v>
      </c>
      <c r="H630" s="17" t="e">
        <f>VLOOKUP(B630,'TK MYDTU'!$B$8:$Q$8047,14,0)</f>
        <v>#N/A</v>
      </c>
      <c r="I630" s="17" t="e">
        <f>VLOOKUP(B630,'TK MYDTU'!$B$8:$Q$8047,15,0)</f>
        <v>#N/A</v>
      </c>
      <c r="J630" s="17" t="e">
        <f>VLOOKUP(B630,'TK MYDTU'!$B$8:$Q$8047,16,0)</f>
        <v>#N/A</v>
      </c>
      <c r="K630" s="17" t="e">
        <f t="shared" si="38"/>
        <v>#N/A</v>
      </c>
      <c r="L630" s="17"/>
      <c r="M630" s="18">
        <f t="shared" si="39"/>
        <v>0</v>
      </c>
      <c r="N630" s="19" t="str">
        <f t="shared" si="40"/>
        <v>Không</v>
      </c>
      <c r="O630" s="19" t="e">
        <f>VLOOKUP($A630,DSMYDTU!$A$2:$G$487,7,0)</f>
        <v>#N/A</v>
      </c>
      <c r="P630" s="20"/>
      <c r="Q630" s="53" t="e">
        <f t="shared" si="41"/>
        <v>#N/A</v>
      </c>
      <c r="R630" s="17" t="e">
        <f>VLOOKUP($B630,'TK MYDTU'!$B$8:$X$5049,18,0)</f>
        <v>#N/A</v>
      </c>
      <c r="T630" s="2"/>
      <c r="U630" s="19"/>
      <c r="V630" s="19"/>
    </row>
    <row r="631" spans="1:22" ht="13.8">
      <c r="A631" s="14">
        <v>625</v>
      </c>
      <c r="B631" s="15" t="e">
        <f>VLOOKUP($A631,DSMYDTU!$A$2:$E$487,2,0)</f>
        <v>#N/A</v>
      </c>
      <c r="C631" s="51" t="e">
        <f>VLOOKUP($A631,DSMYDTU!$A$2:$G$487,3,0)</f>
        <v>#N/A</v>
      </c>
      <c r="D631" s="52" t="e">
        <f>VLOOKUP($A631,DSMYDTU!$A$2:$G$487,4,0)</f>
        <v>#N/A</v>
      </c>
      <c r="E631" s="15" t="e">
        <f>VLOOKUP($A631,DSMYDTU!$A$2:$G$487,5,0)</f>
        <v>#N/A</v>
      </c>
      <c r="F631" s="16" t="e">
        <f>VLOOKUP($A631,DSMYDTU!$A$2:$G$487,6,0)</f>
        <v>#N/A</v>
      </c>
      <c r="G631" s="17" t="e">
        <f>VLOOKUP(B631,'TK MYDTU'!$B$8:$Q$8047,13,0)</f>
        <v>#N/A</v>
      </c>
      <c r="H631" s="17" t="e">
        <f>VLOOKUP(B631,'TK MYDTU'!$B$8:$Q$8047,14,0)</f>
        <v>#N/A</v>
      </c>
      <c r="I631" s="17" t="e">
        <f>VLOOKUP(B631,'TK MYDTU'!$B$8:$Q$8047,15,0)</f>
        <v>#N/A</v>
      </c>
      <c r="J631" s="17" t="e">
        <f>VLOOKUP(B631,'TK MYDTU'!$B$8:$Q$8047,16,0)</f>
        <v>#N/A</v>
      </c>
      <c r="K631" s="17" t="e">
        <f t="shared" si="38"/>
        <v>#N/A</v>
      </c>
      <c r="L631" s="17"/>
      <c r="M631" s="18">
        <f t="shared" si="39"/>
        <v>0</v>
      </c>
      <c r="N631" s="19" t="str">
        <f t="shared" si="40"/>
        <v>Không</v>
      </c>
      <c r="O631" s="19" t="e">
        <f>VLOOKUP($A631,DSMYDTU!$A$2:$G$487,7,0)</f>
        <v>#N/A</v>
      </c>
      <c r="P631" s="20"/>
      <c r="Q631" s="53" t="e">
        <f t="shared" si="41"/>
        <v>#N/A</v>
      </c>
      <c r="R631" s="17" t="e">
        <f>VLOOKUP($B631,'TK MYDTU'!$B$8:$X$5049,18,0)</f>
        <v>#N/A</v>
      </c>
      <c r="T631" s="2"/>
      <c r="U631" s="19"/>
      <c r="V631" s="19"/>
    </row>
    <row r="632" spans="1:22" ht="13.8">
      <c r="A632" s="14">
        <v>626</v>
      </c>
      <c r="B632" s="15" t="e">
        <f>VLOOKUP($A632,DSMYDTU!$A$2:$E$487,2,0)</f>
        <v>#N/A</v>
      </c>
      <c r="C632" s="51" t="e">
        <f>VLOOKUP($A632,DSMYDTU!$A$2:$G$487,3,0)</f>
        <v>#N/A</v>
      </c>
      <c r="D632" s="52" t="e">
        <f>VLOOKUP($A632,DSMYDTU!$A$2:$G$487,4,0)</f>
        <v>#N/A</v>
      </c>
      <c r="E632" s="15" t="e">
        <f>VLOOKUP($A632,DSMYDTU!$A$2:$G$487,5,0)</f>
        <v>#N/A</v>
      </c>
      <c r="F632" s="16" t="e">
        <f>VLOOKUP($A632,DSMYDTU!$A$2:$G$487,6,0)</f>
        <v>#N/A</v>
      </c>
      <c r="G632" s="17" t="e">
        <f>VLOOKUP(B632,'TK MYDTU'!$B$8:$Q$8047,13,0)</f>
        <v>#N/A</v>
      </c>
      <c r="H632" s="17" t="e">
        <f>VLOOKUP(B632,'TK MYDTU'!$B$8:$Q$8047,14,0)</f>
        <v>#N/A</v>
      </c>
      <c r="I632" s="17" t="e">
        <f>VLOOKUP(B632,'TK MYDTU'!$B$8:$Q$8047,15,0)</f>
        <v>#N/A</v>
      </c>
      <c r="J632" s="17" t="e">
        <f>VLOOKUP(B632,'TK MYDTU'!$B$8:$Q$8047,16,0)</f>
        <v>#N/A</v>
      </c>
      <c r="K632" s="17" t="e">
        <f t="shared" si="38"/>
        <v>#N/A</v>
      </c>
      <c r="L632" s="17"/>
      <c r="M632" s="18">
        <f t="shared" si="39"/>
        <v>0</v>
      </c>
      <c r="N632" s="19" t="str">
        <f t="shared" si="40"/>
        <v>Không</v>
      </c>
      <c r="O632" s="19" t="e">
        <f>VLOOKUP($A632,DSMYDTU!$A$2:$G$487,7,0)</f>
        <v>#N/A</v>
      </c>
      <c r="P632" s="20"/>
      <c r="Q632" s="53" t="e">
        <f t="shared" si="41"/>
        <v>#N/A</v>
      </c>
      <c r="R632" s="17" t="e">
        <f>VLOOKUP($B632,'TK MYDTU'!$B$8:$X$5049,18,0)</f>
        <v>#N/A</v>
      </c>
      <c r="T632" s="2"/>
      <c r="U632" s="19"/>
      <c r="V632" s="19"/>
    </row>
    <row r="633" spans="1:22" ht="13.8">
      <c r="A633" s="14">
        <v>627</v>
      </c>
      <c r="B633" s="15" t="e">
        <f>VLOOKUP($A633,DSMYDTU!$A$2:$E$487,2,0)</f>
        <v>#N/A</v>
      </c>
      <c r="C633" s="51" t="e">
        <f>VLOOKUP($A633,DSMYDTU!$A$2:$G$487,3,0)</f>
        <v>#N/A</v>
      </c>
      <c r="D633" s="52" t="e">
        <f>VLOOKUP($A633,DSMYDTU!$A$2:$G$487,4,0)</f>
        <v>#N/A</v>
      </c>
      <c r="E633" s="15" t="e">
        <f>VLOOKUP($A633,DSMYDTU!$A$2:$G$487,5,0)</f>
        <v>#N/A</v>
      </c>
      <c r="F633" s="16" t="e">
        <f>VLOOKUP($A633,DSMYDTU!$A$2:$G$487,6,0)</f>
        <v>#N/A</v>
      </c>
      <c r="G633" s="17" t="e">
        <f>VLOOKUP(B633,'TK MYDTU'!$B$8:$Q$8047,13,0)</f>
        <v>#N/A</v>
      </c>
      <c r="H633" s="17" t="e">
        <f>VLOOKUP(B633,'TK MYDTU'!$B$8:$Q$8047,14,0)</f>
        <v>#N/A</v>
      </c>
      <c r="I633" s="17" t="e">
        <f>VLOOKUP(B633,'TK MYDTU'!$B$8:$Q$8047,15,0)</f>
        <v>#N/A</v>
      </c>
      <c r="J633" s="17" t="e">
        <f>VLOOKUP(B633,'TK MYDTU'!$B$8:$Q$8047,16,0)</f>
        <v>#N/A</v>
      </c>
      <c r="K633" s="17" t="e">
        <f t="shared" si="38"/>
        <v>#N/A</v>
      </c>
      <c r="L633" s="17"/>
      <c r="M633" s="18">
        <f t="shared" si="39"/>
        <v>0</v>
      </c>
      <c r="N633" s="19" t="str">
        <f t="shared" si="40"/>
        <v>Không</v>
      </c>
      <c r="O633" s="19" t="e">
        <f>VLOOKUP($A633,DSMYDTU!$A$2:$G$487,7,0)</f>
        <v>#N/A</v>
      </c>
      <c r="P633" s="20"/>
      <c r="Q633" s="53" t="e">
        <f t="shared" si="41"/>
        <v>#N/A</v>
      </c>
      <c r="R633" s="17" t="e">
        <f>VLOOKUP($B633,'TK MYDTU'!$B$8:$X$5049,18,0)</f>
        <v>#N/A</v>
      </c>
      <c r="T633" s="2"/>
      <c r="U633" s="19"/>
      <c r="V633" s="19"/>
    </row>
    <row r="634" spans="1:22" ht="13.8">
      <c r="A634" s="14">
        <v>628</v>
      </c>
      <c r="B634" s="15" t="e">
        <f>VLOOKUP($A634,DSMYDTU!$A$2:$E$487,2,0)</f>
        <v>#N/A</v>
      </c>
      <c r="C634" s="51" t="e">
        <f>VLOOKUP($A634,DSMYDTU!$A$2:$G$487,3,0)</f>
        <v>#N/A</v>
      </c>
      <c r="D634" s="52" t="e">
        <f>VLOOKUP($A634,DSMYDTU!$A$2:$G$487,4,0)</f>
        <v>#N/A</v>
      </c>
      <c r="E634" s="15" t="e">
        <f>VLOOKUP($A634,DSMYDTU!$A$2:$G$487,5,0)</f>
        <v>#N/A</v>
      </c>
      <c r="F634" s="16" t="e">
        <f>VLOOKUP($A634,DSMYDTU!$A$2:$G$487,6,0)</f>
        <v>#N/A</v>
      </c>
      <c r="G634" s="17" t="e">
        <f>VLOOKUP(B634,'TK MYDTU'!$B$8:$Q$8047,13,0)</f>
        <v>#N/A</v>
      </c>
      <c r="H634" s="17" t="e">
        <f>VLOOKUP(B634,'TK MYDTU'!$B$8:$Q$8047,14,0)</f>
        <v>#N/A</v>
      </c>
      <c r="I634" s="17" t="e">
        <f>VLOOKUP(B634,'TK MYDTU'!$B$8:$Q$8047,15,0)</f>
        <v>#N/A</v>
      </c>
      <c r="J634" s="17" t="e">
        <f>VLOOKUP(B634,'TK MYDTU'!$B$8:$Q$8047,16,0)</f>
        <v>#N/A</v>
      </c>
      <c r="K634" s="17" t="e">
        <f t="shared" si="38"/>
        <v>#N/A</v>
      </c>
      <c r="L634" s="17"/>
      <c r="M634" s="18">
        <f t="shared" si="39"/>
        <v>0</v>
      </c>
      <c r="N634" s="19" t="str">
        <f t="shared" si="40"/>
        <v>Không</v>
      </c>
      <c r="O634" s="19" t="e">
        <f>VLOOKUP($A634,DSMYDTU!$A$2:$G$487,7,0)</f>
        <v>#N/A</v>
      </c>
      <c r="P634" s="20"/>
      <c r="Q634" s="53" t="e">
        <f t="shared" si="41"/>
        <v>#N/A</v>
      </c>
      <c r="R634" s="17" t="e">
        <f>VLOOKUP($B634,'TK MYDTU'!$B$8:$X$5049,18,0)</f>
        <v>#N/A</v>
      </c>
      <c r="T634" s="2"/>
      <c r="U634" s="19"/>
      <c r="V634" s="19"/>
    </row>
    <row r="635" spans="1:22" ht="13.8">
      <c r="A635" s="14">
        <v>629</v>
      </c>
      <c r="B635" s="15" t="e">
        <f>VLOOKUP($A635,DSMYDTU!$A$2:$E$487,2,0)</f>
        <v>#N/A</v>
      </c>
      <c r="C635" s="51" t="e">
        <f>VLOOKUP($A635,DSMYDTU!$A$2:$G$487,3,0)</f>
        <v>#N/A</v>
      </c>
      <c r="D635" s="52" t="e">
        <f>VLOOKUP($A635,DSMYDTU!$A$2:$G$487,4,0)</f>
        <v>#N/A</v>
      </c>
      <c r="E635" s="15" t="e">
        <f>VLOOKUP($A635,DSMYDTU!$A$2:$G$487,5,0)</f>
        <v>#N/A</v>
      </c>
      <c r="F635" s="16" t="e">
        <f>VLOOKUP($A635,DSMYDTU!$A$2:$G$487,6,0)</f>
        <v>#N/A</v>
      </c>
      <c r="G635" s="17" t="e">
        <f>VLOOKUP(B635,'TK MYDTU'!$B$8:$Q$8047,13,0)</f>
        <v>#N/A</v>
      </c>
      <c r="H635" s="17" t="e">
        <f>VLOOKUP(B635,'TK MYDTU'!$B$8:$Q$8047,14,0)</f>
        <v>#N/A</v>
      </c>
      <c r="I635" s="17" t="e">
        <f>VLOOKUP(B635,'TK MYDTU'!$B$8:$Q$8047,15,0)</f>
        <v>#N/A</v>
      </c>
      <c r="J635" s="17" t="e">
        <f>VLOOKUP(B635,'TK MYDTU'!$B$8:$Q$8047,16,0)</f>
        <v>#N/A</v>
      </c>
      <c r="K635" s="17" t="e">
        <f t="shared" si="38"/>
        <v>#N/A</v>
      </c>
      <c r="L635" s="17"/>
      <c r="M635" s="18">
        <f t="shared" si="39"/>
        <v>0</v>
      </c>
      <c r="N635" s="19" t="str">
        <f t="shared" si="40"/>
        <v>Không</v>
      </c>
      <c r="O635" s="19" t="e">
        <f>VLOOKUP($A635,DSMYDTU!$A$2:$G$487,7,0)</f>
        <v>#N/A</v>
      </c>
      <c r="P635" s="20"/>
      <c r="Q635" s="53" t="e">
        <f t="shared" si="41"/>
        <v>#N/A</v>
      </c>
      <c r="R635" s="17" t="e">
        <f>VLOOKUP($B635,'TK MYDTU'!$B$8:$X$5049,18,0)</f>
        <v>#N/A</v>
      </c>
      <c r="T635" s="2"/>
      <c r="U635" s="19"/>
      <c r="V635" s="19"/>
    </row>
    <row r="636" spans="1:22" ht="13.8">
      <c r="A636" s="14">
        <v>630</v>
      </c>
      <c r="B636" s="15" t="e">
        <f>VLOOKUP($A636,DSMYDTU!$A$2:$E$487,2,0)</f>
        <v>#N/A</v>
      </c>
      <c r="C636" s="51" t="e">
        <f>VLOOKUP($A636,DSMYDTU!$A$2:$G$487,3,0)</f>
        <v>#N/A</v>
      </c>
      <c r="D636" s="52" t="e">
        <f>VLOOKUP($A636,DSMYDTU!$A$2:$G$487,4,0)</f>
        <v>#N/A</v>
      </c>
      <c r="E636" s="15" t="e">
        <f>VLOOKUP($A636,DSMYDTU!$A$2:$G$487,5,0)</f>
        <v>#N/A</v>
      </c>
      <c r="F636" s="16" t="e">
        <f>VLOOKUP($A636,DSMYDTU!$A$2:$G$487,6,0)</f>
        <v>#N/A</v>
      </c>
      <c r="G636" s="17" t="e">
        <f>VLOOKUP(B636,'TK MYDTU'!$B$8:$Q$8047,13,0)</f>
        <v>#N/A</v>
      </c>
      <c r="H636" s="17" t="e">
        <f>VLOOKUP(B636,'TK MYDTU'!$B$8:$Q$8047,14,0)</f>
        <v>#N/A</v>
      </c>
      <c r="I636" s="17" t="e">
        <f>VLOOKUP(B636,'TK MYDTU'!$B$8:$Q$8047,15,0)</f>
        <v>#N/A</v>
      </c>
      <c r="J636" s="17" t="e">
        <f>VLOOKUP(B636,'TK MYDTU'!$B$8:$Q$8047,16,0)</f>
        <v>#N/A</v>
      </c>
      <c r="K636" s="17" t="e">
        <f t="shared" si="38"/>
        <v>#N/A</v>
      </c>
      <c r="L636" s="17"/>
      <c r="M636" s="18">
        <f t="shared" si="39"/>
        <v>0</v>
      </c>
      <c r="N636" s="19" t="str">
        <f t="shared" si="40"/>
        <v>Không</v>
      </c>
      <c r="O636" s="19" t="e">
        <f>VLOOKUP($A636,DSMYDTU!$A$2:$G$487,7,0)</f>
        <v>#N/A</v>
      </c>
      <c r="P636" s="20"/>
      <c r="Q636" s="53" t="e">
        <f t="shared" si="41"/>
        <v>#N/A</v>
      </c>
      <c r="R636" s="17" t="e">
        <f>VLOOKUP($B636,'TK MYDTU'!$B$8:$X$5049,18,0)</f>
        <v>#N/A</v>
      </c>
      <c r="T636" s="2"/>
      <c r="U636" s="19"/>
      <c r="V636" s="19"/>
    </row>
    <row r="637" spans="1:22" ht="13.8">
      <c r="A637" s="14">
        <v>631</v>
      </c>
      <c r="B637" s="15" t="e">
        <f>VLOOKUP($A637,DSMYDTU!$A$2:$E$487,2,0)</f>
        <v>#N/A</v>
      </c>
      <c r="C637" s="51" t="e">
        <f>VLOOKUP($A637,DSMYDTU!$A$2:$G$487,3,0)</f>
        <v>#N/A</v>
      </c>
      <c r="D637" s="52" t="e">
        <f>VLOOKUP($A637,DSMYDTU!$A$2:$G$487,4,0)</f>
        <v>#N/A</v>
      </c>
      <c r="E637" s="15" t="e">
        <f>VLOOKUP($A637,DSMYDTU!$A$2:$G$487,5,0)</f>
        <v>#N/A</v>
      </c>
      <c r="F637" s="16" t="e">
        <f>VLOOKUP($A637,DSMYDTU!$A$2:$G$487,6,0)</f>
        <v>#N/A</v>
      </c>
      <c r="G637" s="17" t="e">
        <f>VLOOKUP(B637,'TK MYDTU'!$B$8:$Q$8047,13,0)</f>
        <v>#N/A</v>
      </c>
      <c r="H637" s="17" t="e">
        <f>VLOOKUP(B637,'TK MYDTU'!$B$8:$Q$8047,14,0)</f>
        <v>#N/A</v>
      </c>
      <c r="I637" s="17" t="e">
        <f>VLOOKUP(B637,'TK MYDTU'!$B$8:$Q$8047,15,0)</f>
        <v>#N/A</v>
      </c>
      <c r="J637" s="17" t="e">
        <f>VLOOKUP(B637,'TK MYDTU'!$B$8:$Q$8047,16,0)</f>
        <v>#N/A</v>
      </c>
      <c r="K637" s="17" t="e">
        <f t="shared" si="38"/>
        <v>#N/A</v>
      </c>
      <c r="L637" s="17"/>
      <c r="M637" s="18">
        <f t="shared" si="39"/>
        <v>0</v>
      </c>
      <c r="N637" s="19" t="str">
        <f t="shared" si="40"/>
        <v>Không</v>
      </c>
      <c r="O637" s="19" t="e">
        <f>VLOOKUP($A637,DSMYDTU!$A$2:$G$487,7,0)</f>
        <v>#N/A</v>
      </c>
      <c r="P637" s="20"/>
      <c r="Q637" s="53" t="e">
        <f t="shared" si="41"/>
        <v>#N/A</v>
      </c>
      <c r="R637" s="17" t="e">
        <f>VLOOKUP($B637,'TK MYDTU'!$B$8:$X$5049,18,0)</f>
        <v>#N/A</v>
      </c>
      <c r="T637" s="2"/>
      <c r="U637" s="19"/>
      <c r="V637" s="19"/>
    </row>
    <row r="638" spans="1:22" ht="13.8">
      <c r="A638" s="14">
        <v>632</v>
      </c>
      <c r="B638" s="15" t="e">
        <f>VLOOKUP($A638,DSMYDTU!$A$2:$E$487,2,0)</f>
        <v>#N/A</v>
      </c>
      <c r="C638" s="51" t="e">
        <f>VLOOKUP($A638,DSMYDTU!$A$2:$G$487,3,0)</f>
        <v>#N/A</v>
      </c>
      <c r="D638" s="52" t="e">
        <f>VLOOKUP($A638,DSMYDTU!$A$2:$G$487,4,0)</f>
        <v>#N/A</v>
      </c>
      <c r="E638" s="15" t="e">
        <f>VLOOKUP($A638,DSMYDTU!$A$2:$G$487,5,0)</f>
        <v>#N/A</v>
      </c>
      <c r="F638" s="16" t="e">
        <f>VLOOKUP($A638,DSMYDTU!$A$2:$G$487,6,0)</f>
        <v>#N/A</v>
      </c>
      <c r="G638" s="17" t="e">
        <f>VLOOKUP(B638,'TK MYDTU'!$B$8:$Q$8047,13,0)</f>
        <v>#N/A</v>
      </c>
      <c r="H638" s="17" t="e">
        <f>VLOOKUP(B638,'TK MYDTU'!$B$8:$Q$8047,14,0)</f>
        <v>#N/A</v>
      </c>
      <c r="I638" s="17" t="e">
        <f>VLOOKUP(B638,'TK MYDTU'!$B$8:$Q$8047,15,0)</f>
        <v>#N/A</v>
      </c>
      <c r="J638" s="17" t="e">
        <f>VLOOKUP(B638,'TK MYDTU'!$B$8:$Q$8047,16,0)</f>
        <v>#N/A</v>
      </c>
      <c r="K638" s="17" t="e">
        <f t="shared" si="38"/>
        <v>#N/A</v>
      </c>
      <c r="L638" s="17"/>
      <c r="M638" s="18">
        <f t="shared" si="39"/>
        <v>0</v>
      </c>
      <c r="N638" s="19" t="str">
        <f t="shared" si="40"/>
        <v>Không</v>
      </c>
      <c r="O638" s="19" t="e">
        <f>VLOOKUP($A638,DSMYDTU!$A$2:$G$487,7,0)</f>
        <v>#N/A</v>
      </c>
      <c r="P638" s="20"/>
      <c r="Q638" s="53" t="e">
        <f t="shared" si="41"/>
        <v>#N/A</v>
      </c>
      <c r="R638" s="17" t="e">
        <f>VLOOKUP($B638,'TK MYDTU'!$B$8:$X$5049,18,0)</f>
        <v>#N/A</v>
      </c>
      <c r="T638" s="2"/>
      <c r="U638" s="19"/>
      <c r="V638" s="19"/>
    </row>
    <row r="639" spans="1:22" ht="13.8">
      <c r="A639" s="14">
        <v>633</v>
      </c>
      <c r="B639" s="15" t="e">
        <f>VLOOKUP($A639,DSMYDTU!$A$2:$E$487,2,0)</f>
        <v>#N/A</v>
      </c>
      <c r="C639" s="51" t="e">
        <f>VLOOKUP($A639,DSMYDTU!$A$2:$G$487,3,0)</f>
        <v>#N/A</v>
      </c>
      <c r="D639" s="52" t="e">
        <f>VLOOKUP($A639,DSMYDTU!$A$2:$G$487,4,0)</f>
        <v>#N/A</v>
      </c>
      <c r="E639" s="15" t="e">
        <f>VLOOKUP($A639,DSMYDTU!$A$2:$G$487,5,0)</f>
        <v>#N/A</v>
      </c>
      <c r="F639" s="16" t="e">
        <f>VLOOKUP($A639,DSMYDTU!$A$2:$G$487,6,0)</f>
        <v>#N/A</v>
      </c>
      <c r="G639" s="17" t="e">
        <f>VLOOKUP(B639,'TK MYDTU'!$B$8:$Q$8047,13,0)</f>
        <v>#N/A</v>
      </c>
      <c r="H639" s="17" t="e">
        <f>VLOOKUP(B639,'TK MYDTU'!$B$8:$Q$8047,14,0)</f>
        <v>#N/A</v>
      </c>
      <c r="I639" s="17" t="e">
        <f>VLOOKUP(B639,'TK MYDTU'!$B$8:$Q$8047,15,0)</f>
        <v>#N/A</v>
      </c>
      <c r="J639" s="17" t="e">
        <f>VLOOKUP(B639,'TK MYDTU'!$B$8:$Q$8047,16,0)</f>
        <v>#N/A</v>
      </c>
      <c r="K639" s="17" t="e">
        <f t="shared" si="38"/>
        <v>#N/A</v>
      </c>
      <c r="L639" s="17"/>
      <c r="M639" s="18">
        <f t="shared" si="39"/>
        <v>0</v>
      </c>
      <c r="N639" s="19" t="str">
        <f t="shared" si="40"/>
        <v>Không</v>
      </c>
      <c r="O639" s="19" t="e">
        <f>VLOOKUP($A639,DSMYDTU!$A$2:$G$487,7,0)</f>
        <v>#N/A</v>
      </c>
      <c r="P639" s="20"/>
      <c r="Q639" s="53" t="e">
        <f t="shared" si="41"/>
        <v>#N/A</v>
      </c>
      <c r="R639" s="17" t="e">
        <f>VLOOKUP($B639,'TK MYDTU'!$B$8:$X$5049,18,0)</f>
        <v>#N/A</v>
      </c>
      <c r="T639" s="2"/>
      <c r="U639" s="19"/>
      <c r="V639" s="19"/>
    </row>
    <row r="640" spans="1:22" ht="13.8">
      <c r="A640" s="14">
        <v>634</v>
      </c>
      <c r="B640" s="15" t="e">
        <f>VLOOKUP($A640,DSMYDTU!$A$2:$E$487,2,0)</f>
        <v>#N/A</v>
      </c>
      <c r="C640" s="51" t="e">
        <f>VLOOKUP($A640,DSMYDTU!$A$2:$G$487,3,0)</f>
        <v>#N/A</v>
      </c>
      <c r="D640" s="52" t="e">
        <f>VLOOKUP($A640,DSMYDTU!$A$2:$G$487,4,0)</f>
        <v>#N/A</v>
      </c>
      <c r="E640" s="15" t="e">
        <f>VLOOKUP($A640,DSMYDTU!$A$2:$G$487,5,0)</f>
        <v>#N/A</v>
      </c>
      <c r="F640" s="16" t="e">
        <f>VLOOKUP($A640,DSMYDTU!$A$2:$G$487,6,0)</f>
        <v>#N/A</v>
      </c>
      <c r="G640" s="17" t="e">
        <f>VLOOKUP(B640,'TK MYDTU'!$B$8:$Q$8047,13,0)</f>
        <v>#N/A</v>
      </c>
      <c r="H640" s="17" t="e">
        <f>VLOOKUP(B640,'TK MYDTU'!$B$8:$Q$8047,14,0)</f>
        <v>#N/A</v>
      </c>
      <c r="I640" s="17" t="e">
        <f>VLOOKUP(B640,'TK MYDTU'!$B$8:$Q$8047,15,0)</f>
        <v>#N/A</v>
      </c>
      <c r="J640" s="17" t="e">
        <f>VLOOKUP(B640,'TK MYDTU'!$B$8:$Q$8047,16,0)</f>
        <v>#N/A</v>
      </c>
      <c r="K640" s="17" t="e">
        <f t="shared" si="38"/>
        <v>#N/A</v>
      </c>
      <c r="L640" s="17"/>
      <c r="M640" s="18">
        <f t="shared" si="39"/>
        <v>0</v>
      </c>
      <c r="N640" s="19" t="str">
        <f t="shared" si="40"/>
        <v>Không</v>
      </c>
      <c r="O640" s="19" t="e">
        <f>VLOOKUP($A640,DSMYDTU!$A$2:$G$487,7,0)</f>
        <v>#N/A</v>
      </c>
      <c r="P640" s="20"/>
      <c r="Q640" s="53" t="e">
        <f t="shared" si="41"/>
        <v>#N/A</v>
      </c>
      <c r="R640" s="17" t="e">
        <f>VLOOKUP($B640,'TK MYDTU'!$B$8:$X$5049,18,0)</f>
        <v>#N/A</v>
      </c>
      <c r="T640" s="2"/>
      <c r="U640" s="19"/>
      <c r="V640" s="19"/>
    </row>
    <row r="641" spans="1:22" ht="13.8">
      <c r="A641" s="14">
        <v>635</v>
      </c>
      <c r="B641" s="15" t="e">
        <f>VLOOKUP($A641,DSMYDTU!$A$2:$E$487,2,0)</f>
        <v>#N/A</v>
      </c>
      <c r="C641" s="51" t="e">
        <f>VLOOKUP($A641,DSMYDTU!$A$2:$G$487,3,0)</f>
        <v>#N/A</v>
      </c>
      <c r="D641" s="52" t="e">
        <f>VLOOKUP($A641,DSMYDTU!$A$2:$G$487,4,0)</f>
        <v>#N/A</v>
      </c>
      <c r="E641" s="15" t="e">
        <f>VLOOKUP($A641,DSMYDTU!$A$2:$G$487,5,0)</f>
        <v>#N/A</v>
      </c>
      <c r="F641" s="16" t="e">
        <f>VLOOKUP($A641,DSMYDTU!$A$2:$G$487,6,0)</f>
        <v>#N/A</v>
      </c>
      <c r="G641" s="17" t="e">
        <f>VLOOKUP(B641,'TK MYDTU'!$B$8:$Q$8047,13,0)</f>
        <v>#N/A</v>
      </c>
      <c r="H641" s="17" t="e">
        <f>VLOOKUP(B641,'TK MYDTU'!$B$8:$Q$8047,14,0)</f>
        <v>#N/A</v>
      </c>
      <c r="I641" s="17" t="e">
        <f>VLOOKUP(B641,'TK MYDTU'!$B$8:$Q$8047,15,0)</f>
        <v>#N/A</v>
      </c>
      <c r="J641" s="17" t="e">
        <f>VLOOKUP(B641,'TK MYDTU'!$B$8:$Q$8047,16,0)</f>
        <v>#N/A</v>
      </c>
      <c r="K641" s="17" t="e">
        <f t="shared" si="38"/>
        <v>#N/A</v>
      </c>
      <c r="L641" s="17"/>
      <c r="M641" s="18">
        <f t="shared" si="39"/>
        <v>0</v>
      </c>
      <c r="N641" s="19" t="str">
        <f t="shared" si="40"/>
        <v>Không</v>
      </c>
      <c r="O641" s="19" t="e">
        <f>VLOOKUP($A641,DSMYDTU!$A$2:$G$487,7,0)</f>
        <v>#N/A</v>
      </c>
      <c r="P641" s="20"/>
      <c r="Q641" s="53" t="e">
        <f t="shared" si="41"/>
        <v>#N/A</v>
      </c>
      <c r="R641" s="17" t="e">
        <f>VLOOKUP($B641,'TK MYDTU'!$B$8:$X$5049,18,0)</f>
        <v>#N/A</v>
      </c>
      <c r="T641" s="2"/>
      <c r="U641" s="19"/>
      <c r="V641" s="19"/>
    </row>
    <row r="642" spans="1:22" ht="13.8">
      <c r="A642" s="14">
        <v>636</v>
      </c>
      <c r="B642" s="15" t="e">
        <f>VLOOKUP($A642,DSMYDTU!$A$2:$E$487,2,0)</f>
        <v>#N/A</v>
      </c>
      <c r="C642" s="51" t="e">
        <f>VLOOKUP($A642,DSMYDTU!$A$2:$G$487,3,0)</f>
        <v>#N/A</v>
      </c>
      <c r="D642" s="52" t="e">
        <f>VLOOKUP($A642,DSMYDTU!$A$2:$G$487,4,0)</f>
        <v>#N/A</v>
      </c>
      <c r="E642" s="15" t="e">
        <f>VLOOKUP($A642,DSMYDTU!$A$2:$G$487,5,0)</f>
        <v>#N/A</v>
      </c>
      <c r="F642" s="16" t="e">
        <f>VLOOKUP($A642,DSMYDTU!$A$2:$G$487,6,0)</f>
        <v>#N/A</v>
      </c>
      <c r="G642" s="17" t="e">
        <f>VLOOKUP(B642,'TK MYDTU'!$B$8:$Q$8047,13,0)</f>
        <v>#N/A</v>
      </c>
      <c r="H642" s="17" t="e">
        <f>VLOOKUP(B642,'TK MYDTU'!$B$8:$Q$8047,14,0)</f>
        <v>#N/A</v>
      </c>
      <c r="I642" s="17" t="e">
        <f>VLOOKUP(B642,'TK MYDTU'!$B$8:$Q$8047,15,0)</f>
        <v>#N/A</v>
      </c>
      <c r="J642" s="17" t="e">
        <f>VLOOKUP(B642,'TK MYDTU'!$B$8:$Q$8047,16,0)</f>
        <v>#N/A</v>
      </c>
      <c r="K642" s="17" t="e">
        <f t="shared" si="38"/>
        <v>#N/A</v>
      </c>
      <c r="L642" s="17"/>
      <c r="M642" s="18">
        <f t="shared" si="39"/>
        <v>0</v>
      </c>
      <c r="N642" s="19" t="str">
        <f t="shared" si="40"/>
        <v>Không</v>
      </c>
      <c r="O642" s="19" t="e">
        <f>VLOOKUP($A642,DSMYDTU!$A$2:$G$487,7,0)</f>
        <v>#N/A</v>
      </c>
      <c r="P642" s="20"/>
      <c r="Q642" s="53" t="e">
        <f t="shared" si="41"/>
        <v>#N/A</v>
      </c>
      <c r="R642" s="17" t="e">
        <f>VLOOKUP($B642,'TK MYDTU'!$B$8:$X$5049,18,0)</f>
        <v>#N/A</v>
      </c>
      <c r="T642" s="2"/>
      <c r="U642" s="19"/>
      <c r="V642" s="19"/>
    </row>
    <row r="643" spans="1:22" ht="13.8">
      <c r="A643" s="14">
        <v>637</v>
      </c>
      <c r="B643" s="15" t="e">
        <f>VLOOKUP($A643,DSMYDTU!$A$2:$E$487,2,0)</f>
        <v>#N/A</v>
      </c>
      <c r="C643" s="51" t="e">
        <f>VLOOKUP($A643,DSMYDTU!$A$2:$G$487,3,0)</f>
        <v>#N/A</v>
      </c>
      <c r="D643" s="52" t="e">
        <f>VLOOKUP($A643,DSMYDTU!$A$2:$G$487,4,0)</f>
        <v>#N/A</v>
      </c>
      <c r="E643" s="15" t="e">
        <f>VLOOKUP($A643,DSMYDTU!$A$2:$G$487,5,0)</f>
        <v>#N/A</v>
      </c>
      <c r="F643" s="16" t="e">
        <f>VLOOKUP($A643,DSMYDTU!$A$2:$G$487,6,0)</f>
        <v>#N/A</v>
      </c>
      <c r="G643" s="17" t="e">
        <f>VLOOKUP(B643,'TK MYDTU'!$B$8:$Q$8047,13,0)</f>
        <v>#N/A</v>
      </c>
      <c r="H643" s="17" t="e">
        <f>VLOOKUP(B643,'TK MYDTU'!$B$8:$Q$8047,14,0)</f>
        <v>#N/A</v>
      </c>
      <c r="I643" s="17" t="e">
        <f>VLOOKUP(B643,'TK MYDTU'!$B$8:$Q$8047,15,0)</f>
        <v>#N/A</v>
      </c>
      <c r="J643" s="17" t="e">
        <f>VLOOKUP(B643,'TK MYDTU'!$B$8:$Q$8047,16,0)</f>
        <v>#N/A</v>
      </c>
      <c r="K643" s="17" t="e">
        <f t="shared" si="38"/>
        <v>#N/A</v>
      </c>
      <c r="L643" s="17"/>
      <c r="M643" s="18">
        <f t="shared" si="39"/>
        <v>0</v>
      </c>
      <c r="N643" s="19" t="str">
        <f t="shared" si="40"/>
        <v>Không</v>
      </c>
      <c r="O643" s="19" t="e">
        <f>VLOOKUP($A643,DSMYDTU!$A$2:$G$487,7,0)</f>
        <v>#N/A</v>
      </c>
      <c r="P643" s="20"/>
      <c r="Q643" s="53" t="e">
        <f t="shared" si="41"/>
        <v>#N/A</v>
      </c>
      <c r="R643" s="17" t="e">
        <f>VLOOKUP($B643,'TK MYDTU'!$B$8:$X$5049,18,0)</f>
        <v>#N/A</v>
      </c>
      <c r="T643" s="2"/>
      <c r="U643" s="19"/>
      <c r="V643" s="19"/>
    </row>
    <row r="644" spans="1:22" ht="13.8">
      <c r="A644" s="14">
        <v>638</v>
      </c>
      <c r="B644" s="15" t="e">
        <f>VLOOKUP($A644,DSMYDTU!$A$2:$E$487,2,0)</f>
        <v>#N/A</v>
      </c>
      <c r="C644" s="51" t="e">
        <f>VLOOKUP($A644,DSMYDTU!$A$2:$G$487,3,0)</f>
        <v>#N/A</v>
      </c>
      <c r="D644" s="52" t="e">
        <f>VLOOKUP($A644,DSMYDTU!$A$2:$G$487,4,0)</f>
        <v>#N/A</v>
      </c>
      <c r="E644" s="15" t="e">
        <f>VLOOKUP($A644,DSMYDTU!$A$2:$G$487,5,0)</f>
        <v>#N/A</v>
      </c>
      <c r="F644" s="16" t="e">
        <f>VLOOKUP($A644,DSMYDTU!$A$2:$G$487,6,0)</f>
        <v>#N/A</v>
      </c>
      <c r="G644" s="17" t="e">
        <f>VLOOKUP(B644,'TK MYDTU'!$B$8:$Q$8047,13,0)</f>
        <v>#N/A</v>
      </c>
      <c r="H644" s="17" t="e">
        <f>VLOOKUP(B644,'TK MYDTU'!$B$8:$Q$8047,14,0)</f>
        <v>#N/A</v>
      </c>
      <c r="I644" s="17" t="e">
        <f>VLOOKUP(B644,'TK MYDTU'!$B$8:$Q$8047,15,0)</f>
        <v>#N/A</v>
      </c>
      <c r="J644" s="17" t="e">
        <f>VLOOKUP(B644,'TK MYDTU'!$B$8:$Q$8047,16,0)</f>
        <v>#N/A</v>
      </c>
      <c r="K644" s="17" t="e">
        <f t="shared" si="38"/>
        <v>#N/A</v>
      </c>
      <c r="L644" s="17"/>
      <c r="M644" s="18">
        <f t="shared" si="39"/>
        <v>0</v>
      </c>
      <c r="N644" s="19" t="str">
        <f t="shared" si="40"/>
        <v>Không</v>
      </c>
      <c r="O644" s="19" t="e">
        <f>VLOOKUP($A644,DSMYDTU!$A$2:$G$487,7,0)</f>
        <v>#N/A</v>
      </c>
      <c r="P644" s="20"/>
      <c r="Q644" s="53" t="e">
        <f t="shared" si="41"/>
        <v>#N/A</v>
      </c>
      <c r="R644" s="17" t="e">
        <f>VLOOKUP($B644,'TK MYDTU'!$B$8:$X$5049,18,0)</f>
        <v>#N/A</v>
      </c>
      <c r="T644" s="2"/>
      <c r="U644" s="19"/>
      <c r="V644" s="19"/>
    </row>
    <row r="645" spans="1:22" ht="13.8">
      <c r="A645" s="14">
        <v>639</v>
      </c>
      <c r="B645" s="15" t="e">
        <f>VLOOKUP($A645,DSMYDTU!$A$2:$E$487,2,0)</f>
        <v>#N/A</v>
      </c>
      <c r="C645" s="51" t="e">
        <f>VLOOKUP($A645,DSMYDTU!$A$2:$G$487,3,0)</f>
        <v>#N/A</v>
      </c>
      <c r="D645" s="52" t="e">
        <f>VLOOKUP($A645,DSMYDTU!$A$2:$G$487,4,0)</f>
        <v>#N/A</v>
      </c>
      <c r="E645" s="15" t="e">
        <f>VLOOKUP($A645,DSMYDTU!$A$2:$G$487,5,0)</f>
        <v>#N/A</v>
      </c>
      <c r="F645" s="16" t="e">
        <f>VLOOKUP($A645,DSMYDTU!$A$2:$G$487,6,0)</f>
        <v>#N/A</v>
      </c>
      <c r="G645" s="17" t="e">
        <f>VLOOKUP(B645,'TK MYDTU'!$B$8:$Q$8047,13,0)</f>
        <v>#N/A</v>
      </c>
      <c r="H645" s="17" t="e">
        <f>VLOOKUP(B645,'TK MYDTU'!$B$8:$Q$8047,14,0)</f>
        <v>#N/A</v>
      </c>
      <c r="I645" s="17" t="e">
        <f>VLOOKUP(B645,'TK MYDTU'!$B$8:$Q$8047,15,0)</f>
        <v>#N/A</v>
      </c>
      <c r="J645" s="17" t="e">
        <f>VLOOKUP(B645,'TK MYDTU'!$B$8:$Q$8047,16,0)</f>
        <v>#N/A</v>
      </c>
      <c r="K645" s="17" t="e">
        <f t="shared" si="38"/>
        <v>#N/A</v>
      </c>
      <c r="L645" s="17"/>
      <c r="M645" s="18">
        <f t="shared" si="39"/>
        <v>0</v>
      </c>
      <c r="N645" s="19" t="str">
        <f t="shared" si="40"/>
        <v>Không</v>
      </c>
      <c r="O645" s="19" t="e">
        <f>VLOOKUP($A645,DSMYDTU!$A$2:$G$487,7,0)</f>
        <v>#N/A</v>
      </c>
      <c r="P645" s="20"/>
      <c r="Q645" s="53" t="e">
        <f t="shared" si="41"/>
        <v>#N/A</v>
      </c>
      <c r="R645" s="17" t="e">
        <f>VLOOKUP($B645,'TK MYDTU'!$B$8:$X$5049,18,0)</f>
        <v>#N/A</v>
      </c>
      <c r="T645" s="2"/>
      <c r="U645" s="19"/>
      <c r="V645" s="19"/>
    </row>
    <row r="646" spans="1:22" ht="13.8">
      <c r="A646" s="14">
        <v>640</v>
      </c>
      <c r="B646" s="15" t="e">
        <f>VLOOKUP($A646,DSMYDTU!$A$2:$E$487,2,0)</f>
        <v>#N/A</v>
      </c>
      <c r="C646" s="51" t="e">
        <f>VLOOKUP($A646,DSMYDTU!$A$2:$G$487,3,0)</f>
        <v>#N/A</v>
      </c>
      <c r="D646" s="52" t="e">
        <f>VLOOKUP($A646,DSMYDTU!$A$2:$G$487,4,0)</f>
        <v>#N/A</v>
      </c>
      <c r="E646" s="15" t="e">
        <f>VLOOKUP($A646,DSMYDTU!$A$2:$G$487,5,0)</f>
        <v>#N/A</v>
      </c>
      <c r="F646" s="16" t="e">
        <f>VLOOKUP($A646,DSMYDTU!$A$2:$G$487,6,0)</f>
        <v>#N/A</v>
      </c>
      <c r="G646" s="17" t="e">
        <f>VLOOKUP(B646,'TK MYDTU'!$B$8:$Q$8047,13,0)</f>
        <v>#N/A</v>
      </c>
      <c r="H646" s="17" t="e">
        <f>VLOOKUP(B646,'TK MYDTU'!$B$8:$Q$8047,14,0)</f>
        <v>#N/A</v>
      </c>
      <c r="I646" s="17" t="e">
        <f>VLOOKUP(B646,'TK MYDTU'!$B$8:$Q$8047,15,0)</f>
        <v>#N/A</v>
      </c>
      <c r="J646" s="17" t="e">
        <f>VLOOKUP(B646,'TK MYDTU'!$B$8:$Q$8047,16,0)</f>
        <v>#N/A</v>
      </c>
      <c r="K646" s="17" t="e">
        <f t="shared" si="38"/>
        <v>#N/A</v>
      </c>
      <c r="L646" s="17"/>
      <c r="M646" s="18">
        <f t="shared" si="39"/>
        <v>0</v>
      </c>
      <c r="N646" s="19" t="str">
        <f t="shared" si="40"/>
        <v>Không</v>
      </c>
      <c r="O646" s="19" t="e">
        <f>VLOOKUP($A646,DSMYDTU!$A$2:$G$487,7,0)</f>
        <v>#N/A</v>
      </c>
      <c r="P646" s="20"/>
      <c r="Q646" s="53" t="e">
        <f t="shared" si="41"/>
        <v>#N/A</v>
      </c>
      <c r="R646" s="17" t="e">
        <f>VLOOKUP($B646,'TK MYDTU'!$B$8:$X$5049,18,0)</f>
        <v>#N/A</v>
      </c>
      <c r="T646" s="2"/>
      <c r="U646" s="19"/>
      <c r="V646" s="19"/>
    </row>
    <row r="647" spans="1:22" ht="13.8">
      <c r="A647" s="14">
        <v>641</v>
      </c>
      <c r="B647" s="15" t="e">
        <f>VLOOKUP($A647,DSMYDTU!$A$2:$E$487,2,0)</f>
        <v>#N/A</v>
      </c>
      <c r="C647" s="51" t="e">
        <f>VLOOKUP($A647,DSMYDTU!$A$2:$G$487,3,0)</f>
        <v>#N/A</v>
      </c>
      <c r="D647" s="52" t="e">
        <f>VLOOKUP($A647,DSMYDTU!$A$2:$G$487,4,0)</f>
        <v>#N/A</v>
      </c>
      <c r="E647" s="15" t="e">
        <f>VLOOKUP($A647,DSMYDTU!$A$2:$G$487,5,0)</f>
        <v>#N/A</v>
      </c>
      <c r="F647" s="16" t="e">
        <f>VLOOKUP($A647,DSMYDTU!$A$2:$G$487,6,0)</f>
        <v>#N/A</v>
      </c>
      <c r="G647" s="17" t="e">
        <f>VLOOKUP(B647,'TK MYDTU'!$B$8:$Q$8047,13,0)</f>
        <v>#N/A</v>
      </c>
      <c r="H647" s="17" t="e">
        <f>VLOOKUP(B647,'TK MYDTU'!$B$8:$Q$8047,14,0)</f>
        <v>#N/A</v>
      </c>
      <c r="I647" s="17" t="e">
        <f>VLOOKUP(B647,'TK MYDTU'!$B$8:$Q$8047,15,0)</f>
        <v>#N/A</v>
      </c>
      <c r="J647" s="17" t="e">
        <f>VLOOKUP(B647,'TK MYDTU'!$B$8:$Q$8047,16,0)</f>
        <v>#N/A</v>
      </c>
      <c r="K647" s="17" t="e">
        <f t="shared" ref="K647:K710" si="42">J647=L647</f>
        <v>#N/A</v>
      </c>
      <c r="L647" s="17"/>
      <c r="M647" s="18">
        <f t="shared" ref="M647:M710" si="43">IF(AND(L647&gt;=1,ISNUMBER(L647)=TRUE),ROUND(SUMPRODUCT(G647:L647,$G$6:$L$6)/$M$6,1),0)</f>
        <v>0</v>
      </c>
      <c r="N647" s="19" t="str">
        <f t="shared" si="40"/>
        <v>Không</v>
      </c>
      <c r="O647" s="19" t="e">
        <f>VLOOKUP($A647,DSMYDTU!$A$2:$G$487,7,0)</f>
        <v>#N/A</v>
      </c>
      <c r="P647" s="20"/>
      <c r="Q647" s="53" t="e">
        <f t="shared" si="41"/>
        <v>#N/A</v>
      </c>
      <c r="R647" s="17" t="e">
        <f>VLOOKUP($B647,'TK MYDTU'!$B$8:$X$5049,18,0)</f>
        <v>#N/A</v>
      </c>
      <c r="T647" s="2"/>
      <c r="U647" s="19"/>
      <c r="V647" s="19"/>
    </row>
    <row r="648" spans="1:22" ht="13.8">
      <c r="A648" s="14">
        <v>642</v>
      </c>
      <c r="B648" s="15" t="e">
        <f>VLOOKUP($A648,DSMYDTU!$A$2:$E$487,2,0)</f>
        <v>#N/A</v>
      </c>
      <c r="C648" s="51" t="e">
        <f>VLOOKUP($A648,DSMYDTU!$A$2:$G$487,3,0)</f>
        <v>#N/A</v>
      </c>
      <c r="D648" s="52" t="e">
        <f>VLOOKUP($A648,DSMYDTU!$A$2:$G$487,4,0)</f>
        <v>#N/A</v>
      </c>
      <c r="E648" s="15" t="e">
        <f>VLOOKUP($A648,DSMYDTU!$A$2:$G$487,5,0)</f>
        <v>#N/A</v>
      </c>
      <c r="F648" s="16" t="e">
        <f>VLOOKUP($A648,DSMYDTU!$A$2:$G$487,6,0)</f>
        <v>#N/A</v>
      </c>
      <c r="G648" s="17" t="e">
        <f>VLOOKUP(B648,'TK MYDTU'!$B$8:$Q$8047,13,0)</f>
        <v>#N/A</v>
      </c>
      <c r="H648" s="17" t="e">
        <f>VLOOKUP(B648,'TK MYDTU'!$B$8:$Q$8047,14,0)</f>
        <v>#N/A</v>
      </c>
      <c r="I648" s="17" t="e">
        <f>VLOOKUP(B648,'TK MYDTU'!$B$8:$Q$8047,15,0)</f>
        <v>#N/A</v>
      </c>
      <c r="J648" s="17" t="e">
        <f>VLOOKUP(B648,'TK MYDTU'!$B$8:$Q$8047,16,0)</f>
        <v>#N/A</v>
      </c>
      <c r="K648" s="17" t="e">
        <f t="shared" si="42"/>
        <v>#N/A</v>
      </c>
      <c r="L648" s="17"/>
      <c r="M648" s="18">
        <f t="shared" si="43"/>
        <v>0</v>
      </c>
      <c r="N648" s="19" t="str">
        <f t="shared" si="40"/>
        <v>Không</v>
      </c>
      <c r="O648" s="19" t="e">
        <f>VLOOKUP($A648,DSMYDTU!$A$2:$G$487,7,0)</f>
        <v>#N/A</v>
      </c>
      <c r="P648" s="20"/>
      <c r="Q648" s="53" t="e">
        <f t="shared" si="41"/>
        <v>#N/A</v>
      </c>
      <c r="R648" s="17" t="e">
        <f>VLOOKUP($B648,'TK MYDTU'!$B$8:$X$5049,18,0)</f>
        <v>#N/A</v>
      </c>
      <c r="T648" s="2"/>
      <c r="U648" s="19"/>
      <c r="V648" s="19"/>
    </row>
    <row r="649" spans="1:22" ht="13.8">
      <c r="A649" s="14">
        <v>643</v>
      </c>
      <c r="B649" s="15" t="e">
        <f>VLOOKUP($A649,DSMYDTU!$A$2:$E$487,2,0)</f>
        <v>#N/A</v>
      </c>
      <c r="C649" s="51" t="e">
        <f>VLOOKUP($A649,DSMYDTU!$A$2:$G$487,3,0)</f>
        <v>#N/A</v>
      </c>
      <c r="D649" s="52" t="e">
        <f>VLOOKUP($A649,DSMYDTU!$A$2:$G$487,4,0)</f>
        <v>#N/A</v>
      </c>
      <c r="E649" s="15" t="e">
        <f>VLOOKUP($A649,DSMYDTU!$A$2:$G$487,5,0)</f>
        <v>#N/A</v>
      </c>
      <c r="F649" s="16" t="e">
        <f>VLOOKUP($A649,DSMYDTU!$A$2:$G$487,6,0)</f>
        <v>#N/A</v>
      </c>
      <c r="G649" s="17" t="e">
        <f>VLOOKUP(B649,'TK MYDTU'!$B$8:$Q$8047,13,0)</f>
        <v>#N/A</v>
      </c>
      <c r="H649" s="17" t="e">
        <f>VLOOKUP(B649,'TK MYDTU'!$B$8:$Q$8047,14,0)</f>
        <v>#N/A</v>
      </c>
      <c r="I649" s="17" t="e">
        <f>VLOOKUP(B649,'TK MYDTU'!$B$8:$Q$8047,15,0)</f>
        <v>#N/A</v>
      </c>
      <c r="J649" s="17" t="e">
        <f>VLOOKUP(B649,'TK MYDTU'!$B$8:$Q$8047,16,0)</f>
        <v>#N/A</v>
      </c>
      <c r="K649" s="17" t="e">
        <f t="shared" si="42"/>
        <v>#N/A</v>
      </c>
      <c r="L649" s="17"/>
      <c r="M649" s="18">
        <f t="shared" si="43"/>
        <v>0</v>
      </c>
      <c r="N649" s="19" t="str">
        <f t="shared" si="40"/>
        <v>Không</v>
      </c>
      <c r="O649" s="19" t="e">
        <f>VLOOKUP($A649,DSMYDTU!$A$2:$G$487,7,0)</f>
        <v>#N/A</v>
      </c>
      <c r="P649" s="20"/>
      <c r="Q649" s="53" t="e">
        <f t="shared" si="41"/>
        <v>#N/A</v>
      </c>
      <c r="R649" s="17" t="e">
        <f>VLOOKUP($B649,'TK MYDTU'!$B$8:$X$5049,18,0)</f>
        <v>#N/A</v>
      </c>
      <c r="T649" s="2"/>
      <c r="U649" s="19"/>
      <c r="V649" s="19"/>
    </row>
    <row r="650" spans="1:22" ht="13.8">
      <c r="A650" s="14">
        <v>644</v>
      </c>
      <c r="B650" s="15" t="e">
        <f>VLOOKUP($A650,DSMYDTU!$A$2:$E$487,2,0)</f>
        <v>#N/A</v>
      </c>
      <c r="C650" s="51" t="e">
        <f>VLOOKUP($A650,DSMYDTU!$A$2:$G$487,3,0)</f>
        <v>#N/A</v>
      </c>
      <c r="D650" s="52" t="e">
        <f>VLOOKUP($A650,DSMYDTU!$A$2:$G$487,4,0)</f>
        <v>#N/A</v>
      </c>
      <c r="E650" s="15" t="e">
        <f>VLOOKUP($A650,DSMYDTU!$A$2:$G$487,5,0)</f>
        <v>#N/A</v>
      </c>
      <c r="F650" s="16" t="e">
        <f>VLOOKUP($A650,DSMYDTU!$A$2:$G$487,6,0)</f>
        <v>#N/A</v>
      </c>
      <c r="G650" s="17" t="e">
        <f>VLOOKUP(B650,'TK MYDTU'!$B$8:$Q$8047,13,0)</f>
        <v>#N/A</v>
      </c>
      <c r="H650" s="17" t="e">
        <f>VLOOKUP(B650,'TK MYDTU'!$B$8:$Q$8047,14,0)</f>
        <v>#N/A</v>
      </c>
      <c r="I650" s="17" t="e">
        <f>VLOOKUP(B650,'TK MYDTU'!$B$8:$Q$8047,15,0)</f>
        <v>#N/A</v>
      </c>
      <c r="J650" s="17" t="e">
        <f>VLOOKUP(B650,'TK MYDTU'!$B$8:$Q$8047,16,0)</f>
        <v>#N/A</v>
      </c>
      <c r="K650" s="17" t="e">
        <f t="shared" si="42"/>
        <v>#N/A</v>
      </c>
      <c r="L650" s="17"/>
      <c r="M650" s="18">
        <f t="shared" si="43"/>
        <v>0</v>
      </c>
      <c r="N650" s="19" t="str">
        <f t="shared" si="40"/>
        <v>Không</v>
      </c>
      <c r="O650" s="19" t="e">
        <f>VLOOKUP($A650,DSMYDTU!$A$2:$G$487,7,0)</f>
        <v>#N/A</v>
      </c>
      <c r="P650" s="20"/>
      <c r="Q650" s="53" t="e">
        <f t="shared" si="41"/>
        <v>#N/A</v>
      </c>
      <c r="R650" s="17" t="e">
        <f>VLOOKUP($B650,'TK MYDTU'!$B$8:$X$5049,18,0)</f>
        <v>#N/A</v>
      </c>
      <c r="T650" s="2"/>
      <c r="U650" s="19"/>
      <c r="V650" s="19"/>
    </row>
    <row r="651" spans="1:22" ht="13.8">
      <c r="A651" s="14">
        <v>645</v>
      </c>
      <c r="B651" s="15" t="e">
        <f>VLOOKUP($A651,DSMYDTU!$A$2:$E$487,2,0)</f>
        <v>#N/A</v>
      </c>
      <c r="C651" s="51" t="e">
        <f>VLOOKUP($A651,DSMYDTU!$A$2:$G$487,3,0)</f>
        <v>#N/A</v>
      </c>
      <c r="D651" s="52" t="e">
        <f>VLOOKUP($A651,DSMYDTU!$A$2:$G$487,4,0)</f>
        <v>#N/A</v>
      </c>
      <c r="E651" s="15" t="e">
        <f>VLOOKUP($A651,DSMYDTU!$A$2:$G$487,5,0)</f>
        <v>#N/A</v>
      </c>
      <c r="F651" s="16" t="e">
        <f>VLOOKUP($A651,DSMYDTU!$A$2:$G$487,6,0)</f>
        <v>#N/A</v>
      </c>
      <c r="G651" s="17" t="e">
        <f>VLOOKUP(B651,'TK MYDTU'!$B$8:$Q$8047,13,0)</f>
        <v>#N/A</v>
      </c>
      <c r="H651" s="17" t="e">
        <f>VLOOKUP(B651,'TK MYDTU'!$B$8:$Q$8047,14,0)</f>
        <v>#N/A</v>
      </c>
      <c r="I651" s="17" t="e">
        <f>VLOOKUP(B651,'TK MYDTU'!$B$8:$Q$8047,15,0)</f>
        <v>#N/A</v>
      </c>
      <c r="J651" s="17" t="e">
        <f>VLOOKUP(B651,'TK MYDTU'!$B$8:$Q$8047,16,0)</f>
        <v>#N/A</v>
      </c>
      <c r="K651" s="17" t="e">
        <f t="shared" si="42"/>
        <v>#N/A</v>
      </c>
      <c r="L651" s="17"/>
      <c r="M651" s="18">
        <f t="shared" si="43"/>
        <v>0</v>
      </c>
      <c r="N651" s="19" t="str">
        <f t="shared" si="40"/>
        <v>Không</v>
      </c>
      <c r="O651" s="19" t="e">
        <f>VLOOKUP($A651,DSMYDTU!$A$2:$G$487,7,0)</f>
        <v>#N/A</v>
      </c>
      <c r="P651" s="20"/>
      <c r="Q651" s="53" t="e">
        <f t="shared" si="41"/>
        <v>#N/A</v>
      </c>
      <c r="R651" s="17" t="e">
        <f>VLOOKUP($B651,'TK MYDTU'!$B$8:$X$5049,18,0)</f>
        <v>#N/A</v>
      </c>
      <c r="T651" s="2"/>
      <c r="U651" s="19"/>
      <c r="V651" s="19"/>
    </row>
    <row r="652" spans="1:22" ht="13.8">
      <c r="A652" s="14">
        <v>646</v>
      </c>
      <c r="B652" s="15" t="e">
        <f>VLOOKUP($A652,DSMYDTU!$A$2:$E$487,2,0)</f>
        <v>#N/A</v>
      </c>
      <c r="C652" s="51" t="e">
        <f>VLOOKUP($A652,DSMYDTU!$A$2:$G$487,3,0)</f>
        <v>#N/A</v>
      </c>
      <c r="D652" s="52" t="e">
        <f>VLOOKUP($A652,DSMYDTU!$A$2:$G$487,4,0)</f>
        <v>#N/A</v>
      </c>
      <c r="E652" s="15" t="e">
        <f>VLOOKUP($A652,DSMYDTU!$A$2:$G$487,5,0)</f>
        <v>#N/A</v>
      </c>
      <c r="F652" s="16" t="e">
        <f>VLOOKUP($A652,DSMYDTU!$A$2:$G$487,6,0)</f>
        <v>#N/A</v>
      </c>
      <c r="G652" s="17" t="e">
        <f>VLOOKUP(B652,'TK MYDTU'!$B$8:$Q$8047,13,0)</f>
        <v>#N/A</v>
      </c>
      <c r="H652" s="17" t="e">
        <f>VLOOKUP(B652,'TK MYDTU'!$B$8:$Q$8047,14,0)</f>
        <v>#N/A</v>
      </c>
      <c r="I652" s="17" t="e">
        <f>VLOOKUP(B652,'TK MYDTU'!$B$8:$Q$8047,15,0)</f>
        <v>#N/A</v>
      </c>
      <c r="J652" s="17" t="e">
        <f>VLOOKUP(B652,'TK MYDTU'!$B$8:$Q$8047,16,0)</f>
        <v>#N/A</v>
      </c>
      <c r="K652" s="17" t="e">
        <f t="shared" si="42"/>
        <v>#N/A</v>
      </c>
      <c r="L652" s="17"/>
      <c r="M652" s="18">
        <f t="shared" si="43"/>
        <v>0</v>
      </c>
      <c r="N652" s="19" t="str">
        <f t="shared" si="40"/>
        <v>Không</v>
      </c>
      <c r="O652" s="19" t="e">
        <f>VLOOKUP($A652,DSMYDTU!$A$2:$G$487,7,0)</f>
        <v>#N/A</v>
      </c>
      <c r="P652" s="20"/>
      <c r="Q652" s="53" t="e">
        <f t="shared" si="41"/>
        <v>#N/A</v>
      </c>
      <c r="R652" s="17" t="e">
        <f>VLOOKUP($B652,'TK MYDTU'!$B$8:$X$5049,18,0)</f>
        <v>#N/A</v>
      </c>
      <c r="T652" s="2"/>
      <c r="U652" s="19"/>
      <c r="V652" s="19"/>
    </row>
    <row r="653" spans="1:22" ht="13.8">
      <c r="A653" s="14">
        <v>647</v>
      </c>
      <c r="B653" s="15" t="e">
        <f>VLOOKUP($A653,DSMYDTU!$A$2:$E$487,2,0)</f>
        <v>#N/A</v>
      </c>
      <c r="C653" s="51" t="e">
        <f>VLOOKUP($A653,DSMYDTU!$A$2:$G$487,3,0)</f>
        <v>#N/A</v>
      </c>
      <c r="D653" s="52" t="e">
        <f>VLOOKUP($A653,DSMYDTU!$A$2:$G$487,4,0)</f>
        <v>#N/A</v>
      </c>
      <c r="E653" s="15" t="e">
        <f>VLOOKUP($A653,DSMYDTU!$A$2:$G$487,5,0)</f>
        <v>#N/A</v>
      </c>
      <c r="F653" s="16" t="e">
        <f>VLOOKUP($A653,DSMYDTU!$A$2:$G$487,6,0)</f>
        <v>#N/A</v>
      </c>
      <c r="G653" s="17" t="e">
        <f>VLOOKUP(B653,'TK MYDTU'!$B$8:$Q$8047,13,0)</f>
        <v>#N/A</v>
      </c>
      <c r="H653" s="17" t="e">
        <f>VLOOKUP(B653,'TK MYDTU'!$B$8:$Q$8047,14,0)</f>
        <v>#N/A</v>
      </c>
      <c r="I653" s="17" t="e">
        <f>VLOOKUP(B653,'TK MYDTU'!$B$8:$Q$8047,15,0)</f>
        <v>#N/A</v>
      </c>
      <c r="J653" s="17" t="e">
        <f>VLOOKUP(B653,'TK MYDTU'!$B$8:$Q$8047,16,0)</f>
        <v>#N/A</v>
      </c>
      <c r="K653" s="17" t="e">
        <f t="shared" si="42"/>
        <v>#N/A</v>
      </c>
      <c r="L653" s="17"/>
      <c r="M653" s="18">
        <f t="shared" si="43"/>
        <v>0</v>
      </c>
      <c r="N653" s="19" t="str">
        <f t="shared" si="40"/>
        <v>Không</v>
      </c>
      <c r="O653" s="19" t="e">
        <f>VLOOKUP($A653,DSMYDTU!$A$2:$G$487,7,0)</f>
        <v>#N/A</v>
      </c>
      <c r="P653" s="20"/>
      <c r="Q653" s="53" t="e">
        <f t="shared" si="41"/>
        <v>#N/A</v>
      </c>
      <c r="R653" s="17" t="e">
        <f>VLOOKUP($B653,'TK MYDTU'!$B$8:$X$5049,18,0)</f>
        <v>#N/A</v>
      </c>
      <c r="T653" s="2"/>
      <c r="U653" s="19"/>
      <c r="V653" s="19"/>
    </row>
    <row r="654" spans="1:22" ht="13.8">
      <c r="A654" s="14">
        <v>648</v>
      </c>
      <c r="B654" s="15" t="e">
        <f>VLOOKUP($A654,DSMYDTU!$A$2:$E$487,2,0)</f>
        <v>#N/A</v>
      </c>
      <c r="C654" s="51" t="e">
        <f>VLOOKUP($A654,DSMYDTU!$A$2:$G$487,3,0)</f>
        <v>#N/A</v>
      </c>
      <c r="D654" s="52" t="e">
        <f>VLOOKUP($A654,DSMYDTU!$A$2:$G$487,4,0)</f>
        <v>#N/A</v>
      </c>
      <c r="E654" s="15" t="e">
        <f>VLOOKUP($A654,DSMYDTU!$A$2:$G$487,5,0)</f>
        <v>#N/A</v>
      </c>
      <c r="F654" s="16" t="e">
        <f>VLOOKUP($A654,DSMYDTU!$A$2:$G$487,6,0)</f>
        <v>#N/A</v>
      </c>
      <c r="G654" s="17" t="e">
        <f>VLOOKUP(B654,'TK MYDTU'!$B$8:$Q$8047,13,0)</f>
        <v>#N/A</v>
      </c>
      <c r="H654" s="17" t="e">
        <f>VLOOKUP(B654,'TK MYDTU'!$B$8:$Q$8047,14,0)</f>
        <v>#N/A</v>
      </c>
      <c r="I654" s="17" t="e">
        <f>VLOOKUP(B654,'TK MYDTU'!$B$8:$Q$8047,15,0)</f>
        <v>#N/A</v>
      </c>
      <c r="J654" s="17" t="e">
        <f>VLOOKUP(B654,'TK MYDTU'!$B$8:$Q$8047,16,0)</f>
        <v>#N/A</v>
      </c>
      <c r="K654" s="17" t="e">
        <f t="shared" si="42"/>
        <v>#N/A</v>
      </c>
      <c r="L654" s="17"/>
      <c r="M654" s="18">
        <f t="shared" si="43"/>
        <v>0</v>
      </c>
      <c r="N654" s="19" t="str">
        <f t="shared" si="40"/>
        <v>Không</v>
      </c>
      <c r="O654" s="19" t="e">
        <f>VLOOKUP($A654,DSMYDTU!$A$2:$G$487,7,0)</f>
        <v>#N/A</v>
      </c>
      <c r="P654" s="20"/>
      <c r="Q654" s="53" t="e">
        <f t="shared" si="41"/>
        <v>#N/A</v>
      </c>
      <c r="R654" s="17" t="e">
        <f>VLOOKUP($B654,'TK MYDTU'!$B$8:$X$5049,18,0)</f>
        <v>#N/A</v>
      </c>
      <c r="T654" s="2"/>
      <c r="U654" s="19"/>
      <c r="V654" s="19"/>
    </row>
    <row r="655" spans="1:22" ht="13.8">
      <c r="A655" s="14">
        <v>649</v>
      </c>
      <c r="B655" s="15" t="e">
        <f>VLOOKUP($A655,DSMYDTU!$A$2:$E$487,2,0)</f>
        <v>#N/A</v>
      </c>
      <c r="C655" s="51" t="e">
        <f>VLOOKUP($A655,DSMYDTU!$A$2:$G$487,3,0)</f>
        <v>#N/A</v>
      </c>
      <c r="D655" s="52" t="e">
        <f>VLOOKUP($A655,DSMYDTU!$A$2:$G$487,4,0)</f>
        <v>#N/A</v>
      </c>
      <c r="E655" s="15" t="e">
        <f>VLOOKUP($A655,DSMYDTU!$A$2:$G$487,5,0)</f>
        <v>#N/A</v>
      </c>
      <c r="F655" s="16" t="e">
        <f>VLOOKUP($A655,DSMYDTU!$A$2:$G$487,6,0)</f>
        <v>#N/A</v>
      </c>
      <c r="G655" s="17" t="e">
        <f>VLOOKUP(B655,'TK MYDTU'!$B$8:$Q$8047,13,0)</f>
        <v>#N/A</v>
      </c>
      <c r="H655" s="17" t="e">
        <f>VLOOKUP(B655,'TK MYDTU'!$B$8:$Q$8047,14,0)</f>
        <v>#N/A</v>
      </c>
      <c r="I655" s="17" t="e">
        <f>VLOOKUP(B655,'TK MYDTU'!$B$8:$Q$8047,15,0)</f>
        <v>#N/A</v>
      </c>
      <c r="J655" s="17" t="e">
        <f>VLOOKUP(B655,'TK MYDTU'!$B$8:$Q$8047,16,0)</f>
        <v>#N/A</v>
      </c>
      <c r="K655" s="17" t="e">
        <f t="shared" si="42"/>
        <v>#N/A</v>
      </c>
      <c r="L655" s="17"/>
      <c r="M655" s="18">
        <f t="shared" si="43"/>
        <v>0</v>
      </c>
      <c r="N655" s="19" t="str">
        <f t="shared" si="40"/>
        <v>Không</v>
      </c>
      <c r="O655" s="19" t="e">
        <f>VLOOKUP($A655,DSMYDTU!$A$2:$G$487,7,0)</f>
        <v>#N/A</v>
      </c>
      <c r="P655" s="20"/>
      <c r="Q655" s="53" t="e">
        <f t="shared" si="41"/>
        <v>#N/A</v>
      </c>
      <c r="R655" s="17" t="e">
        <f>VLOOKUP($B655,'TK MYDTU'!$B$8:$X$5049,18,0)</f>
        <v>#N/A</v>
      </c>
      <c r="T655" s="2"/>
      <c r="U655" s="19"/>
      <c r="V655" s="19"/>
    </row>
    <row r="656" spans="1:22" ht="13.8">
      <c r="A656" s="14">
        <v>650</v>
      </c>
      <c r="B656" s="15" t="e">
        <f>VLOOKUP($A656,DSMYDTU!$A$2:$E$487,2,0)</f>
        <v>#N/A</v>
      </c>
      <c r="C656" s="51" t="e">
        <f>VLOOKUP($A656,DSMYDTU!$A$2:$G$487,3,0)</f>
        <v>#N/A</v>
      </c>
      <c r="D656" s="52" t="e">
        <f>VLOOKUP($A656,DSMYDTU!$A$2:$G$487,4,0)</f>
        <v>#N/A</v>
      </c>
      <c r="E656" s="15" t="e">
        <f>VLOOKUP($A656,DSMYDTU!$A$2:$G$487,5,0)</f>
        <v>#N/A</v>
      </c>
      <c r="F656" s="16" t="e">
        <f>VLOOKUP($A656,DSMYDTU!$A$2:$G$487,6,0)</f>
        <v>#N/A</v>
      </c>
      <c r="G656" s="17" t="e">
        <f>VLOOKUP(B656,'TK MYDTU'!$B$8:$Q$8047,13,0)</f>
        <v>#N/A</v>
      </c>
      <c r="H656" s="17" t="e">
        <f>VLOOKUP(B656,'TK MYDTU'!$B$8:$Q$8047,14,0)</f>
        <v>#N/A</v>
      </c>
      <c r="I656" s="17" t="e">
        <f>VLOOKUP(B656,'TK MYDTU'!$B$8:$Q$8047,15,0)</f>
        <v>#N/A</v>
      </c>
      <c r="J656" s="17" t="e">
        <f>VLOOKUP(B656,'TK MYDTU'!$B$8:$Q$8047,16,0)</f>
        <v>#N/A</v>
      </c>
      <c r="K656" s="17" t="e">
        <f t="shared" si="42"/>
        <v>#N/A</v>
      </c>
      <c r="L656" s="17"/>
      <c r="M656" s="18">
        <f t="shared" si="43"/>
        <v>0</v>
      </c>
      <c r="N656" s="19" t="str">
        <f t="shared" si="40"/>
        <v>Không</v>
      </c>
      <c r="O656" s="19" t="e">
        <f>VLOOKUP($A656,DSMYDTU!$A$2:$G$487,7,0)</f>
        <v>#N/A</v>
      </c>
      <c r="P656" s="20"/>
      <c r="Q656" s="53" t="e">
        <f t="shared" si="41"/>
        <v>#N/A</v>
      </c>
      <c r="R656" s="17" t="e">
        <f>VLOOKUP($B656,'TK MYDTU'!$B$8:$X$5049,18,0)</f>
        <v>#N/A</v>
      </c>
      <c r="T656" s="2"/>
      <c r="U656" s="19"/>
      <c r="V656" s="19"/>
    </row>
    <row r="657" spans="1:22" ht="13.8">
      <c r="A657" s="14">
        <v>651</v>
      </c>
      <c r="B657" s="15" t="e">
        <f>VLOOKUP($A657,DSMYDTU!$A$2:$E$487,2,0)</f>
        <v>#N/A</v>
      </c>
      <c r="C657" s="51" t="e">
        <f>VLOOKUP($A657,DSMYDTU!$A$2:$G$487,3,0)</f>
        <v>#N/A</v>
      </c>
      <c r="D657" s="52" t="e">
        <f>VLOOKUP($A657,DSMYDTU!$A$2:$G$487,4,0)</f>
        <v>#N/A</v>
      </c>
      <c r="E657" s="15" t="e">
        <f>VLOOKUP($A657,DSMYDTU!$A$2:$G$487,5,0)</f>
        <v>#N/A</v>
      </c>
      <c r="F657" s="16" t="e">
        <f>VLOOKUP($A657,DSMYDTU!$A$2:$G$487,6,0)</f>
        <v>#N/A</v>
      </c>
      <c r="G657" s="17" t="e">
        <f>VLOOKUP(B657,'TK MYDTU'!$B$8:$Q$8047,13,0)</f>
        <v>#N/A</v>
      </c>
      <c r="H657" s="17" t="e">
        <f>VLOOKUP(B657,'TK MYDTU'!$B$8:$Q$8047,14,0)</f>
        <v>#N/A</v>
      </c>
      <c r="I657" s="17" t="e">
        <f>VLOOKUP(B657,'TK MYDTU'!$B$8:$Q$8047,15,0)</f>
        <v>#N/A</v>
      </c>
      <c r="J657" s="17" t="e">
        <f>VLOOKUP(B657,'TK MYDTU'!$B$8:$Q$8047,16,0)</f>
        <v>#N/A</v>
      </c>
      <c r="K657" s="17" t="e">
        <f t="shared" si="42"/>
        <v>#N/A</v>
      </c>
      <c r="L657" s="17"/>
      <c r="M657" s="18">
        <f t="shared" si="43"/>
        <v>0</v>
      </c>
      <c r="N657" s="19" t="str">
        <f t="shared" si="40"/>
        <v>Không</v>
      </c>
      <c r="O657" s="19" t="e">
        <f>VLOOKUP($A657,DSMYDTU!$A$2:$G$487,7,0)</f>
        <v>#N/A</v>
      </c>
      <c r="P657" s="20"/>
      <c r="Q657" s="53" t="e">
        <f t="shared" si="41"/>
        <v>#N/A</v>
      </c>
      <c r="R657" s="17" t="e">
        <f>VLOOKUP($B657,'TK MYDTU'!$B$8:$X$5049,18,0)</f>
        <v>#N/A</v>
      </c>
      <c r="T657" s="2"/>
      <c r="U657" s="19"/>
      <c r="V657" s="19"/>
    </row>
    <row r="658" spans="1:22" ht="13.8">
      <c r="A658" s="14">
        <v>652</v>
      </c>
      <c r="B658" s="15" t="e">
        <f>VLOOKUP($A658,DSMYDTU!$A$2:$E$487,2,0)</f>
        <v>#N/A</v>
      </c>
      <c r="C658" s="51" t="e">
        <f>VLOOKUP($A658,DSMYDTU!$A$2:$G$487,3,0)</f>
        <v>#N/A</v>
      </c>
      <c r="D658" s="52" t="e">
        <f>VLOOKUP($A658,DSMYDTU!$A$2:$G$487,4,0)</f>
        <v>#N/A</v>
      </c>
      <c r="E658" s="15" t="e">
        <f>VLOOKUP($A658,DSMYDTU!$A$2:$G$487,5,0)</f>
        <v>#N/A</v>
      </c>
      <c r="F658" s="16" t="e">
        <f>VLOOKUP($A658,DSMYDTU!$A$2:$G$487,6,0)</f>
        <v>#N/A</v>
      </c>
      <c r="G658" s="17" t="e">
        <f>VLOOKUP(B658,'TK MYDTU'!$B$8:$Q$8047,13,0)</f>
        <v>#N/A</v>
      </c>
      <c r="H658" s="17" t="e">
        <f>VLOOKUP(B658,'TK MYDTU'!$B$8:$Q$8047,14,0)</f>
        <v>#N/A</v>
      </c>
      <c r="I658" s="17" t="e">
        <f>VLOOKUP(B658,'TK MYDTU'!$B$8:$Q$8047,15,0)</f>
        <v>#N/A</v>
      </c>
      <c r="J658" s="17" t="e">
        <f>VLOOKUP(B658,'TK MYDTU'!$B$8:$Q$8047,16,0)</f>
        <v>#N/A</v>
      </c>
      <c r="K658" s="17" t="e">
        <f t="shared" si="42"/>
        <v>#N/A</v>
      </c>
      <c r="L658" s="17"/>
      <c r="M658" s="18">
        <f t="shared" si="43"/>
        <v>0</v>
      </c>
      <c r="N658" s="19" t="str">
        <f t="shared" si="40"/>
        <v>Không</v>
      </c>
      <c r="O658" s="19" t="e">
        <f>VLOOKUP($A658,DSMYDTU!$A$2:$G$487,7,0)</f>
        <v>#N/A</v>
      </c>
      <c r="P658" s="20"/>
      <c r="Q658" s="53" t="e">
        <f t="shared" si="41"/>
        <v>#N/A</v>
      </c>
      <c r="R658" s="17" t="e">
        <f>VLOOKUP($B658,'TK MYDTU'!$B$8:$X$5049,18,0)</f>
        <v>#N/A</v>
      </c>
      <c r="T658" s="2"/>
      <c r="U658" s="19"/>
      <c r="V658" s="19"/>
    </row>
    <row r="659" spans="1:22" ht="13.8">
      <c r="A659" s="14">
        <v>653</v>
      </c>
      <c r="B659" s="15" t="e">
        <f>VLOOKUP($A659,DSMYDTU!$A$2:$E$487,2,0)</f>
        <v>#N/A</v>
      </c>
      <c r="C659" s="51" t="e">
        <f>VLOOKUP($A659,DSMYDTU!$A$2:$G$487,3,0)</f>
        <v>#N/A</v>
      </c>
      <c r="D659" s="52" t="e">
        <f>VLOOKUP($A659,DSMYDTU!$A$2:$G$487,4,0)</f>
        <v>#N/A</v>
      </c>
      <c r="E659" s="15" t="e">
        <f>VLOOKUP($A659,DSMYDTU!$A$2:$G$487,5,0)</f>
        <v>#N/A</v>
      </c>
      <c r="F659" s="16" t="e">
        <f>VLOOKUP($A659,DSMYDTU!$A$2:$G$487,6,0)</f>
        <v>#N/A</v>
      </c>
      <c r="G659" s="17" t="e">
        <f>VLOOKUP(B659,'TK MYDTU'!$B$8:$Q$8047,13,0)</f>
        <v>#N/A</v>
      </c>
      <c r="H659" s="17" t="e">
        <f>VLOOKUP(B659,'TK MYDTU'!$B$8:$Q$8047,14,0)</f>
        <v>#N/A</v>
      </c>
      <c r="I659" s="17" t="e">
        <f>VLOOKUP(B659,'TK MYDTU'!$B$8:$Q$8047,15,0)</f>
        <v>#N/A</v>
      </c>
      <c r="J659" s="17" t="e">
        <f>VLOOKUP(B659,'TK MYDTU'!$B$8:$Q$8047,16,0)</f>
        <v>#N/A</v>
      </c>
      <c r="K659" s="17" t="e">
        <f t="shared" si="42"/>
        <v>#N/A</v>
      </c>
      <c r="L659" s="17"/>
      <c r="M659" s="18">
        <f t="shared" si="43"/>
        <v>0</v>
      </c>
      <c r="N659" s="19" t="str">
        <f t="shared" si="40"/>
        <v>Không</v>
      </c>
      <c r="O659" s="19" t="e">
        <f>VLOOKUP($A659,DSMYDTU!$A$2:$G$487,7,0)</f>
        <v>#N/A</v>
      </c>
      <c r="P659" s="20"/>
      <c r="Q659" s="53" t="e">
        <f t="shared" si="41"/>
        <v>#N/A</v>
      </c>
      <c r="R659" s="17" t="e">
        <f>VLOOKUP($B659,'TK MYDTU'!$B$8:$X$5049,18,0)</f>
        <v>#N/A</v>
      </c>
      <c r="T659" s="2"/>
      <c r="U659" s="19"/>
      <c r="V659" s="19"/>
    </row>
    <row r="660" spans="1:22" ht="13.8">
      <c r="A660" s="14">
        <v>654</v>
      </c>
      <c r="B660" s="15" t="e">
        <f>VLOOKUP($A660,DSMYDTU!$A$2:$E$487,2,0)</f>
        <v>#N/A</v>
      </c>
      <c r="C660" s="51" t="e">
        <f>VLOOKUP($A660,DSMYDTU!$A$2:$G$487,3,0)</f>
        <v>#N/A</v>
      </c>
      <c r="D660" s="52" t="e">
        <f>VLOOKUP($A660,DSMYDTU!$A$2:$G$487,4,0)</f>
        <v>#N/A</v>
      </c>
      <c r="E660" s="15" t="e">
        <f>VLOOKUP($A660,DSMYDTU!$A$2:$G$487,5,0)</f>
        <v>#N/A</v>
      </c>
      <c r="F660" s="16" t="e">
        <f>VLOOKUP($A660,DSMYDTU!$A$2:$G$487,6,0)</f>
        <v>#N/A</v>
      </c>
      <c r="G660" s="17" t="e">
        <f>VLOOKUP(B660,'TK MYDTU'!$B$8:$Q$8047,13,0)</f>
        <v>#N/A</v>
      </c>
      <c r="H660" s="17" t="e">
        <f>VLOOKUP(B660,'TK MYDTU'!$B$8:$Q$8047,14,0)</f>
        <v>#N/A</v>
      </c>
      <c r="I660" s="17" t="e">
        <f>VLOOKUP(B660,'TK MYDTU'!$B$8:$Q$8047,15,0)</f>
        <v>#N/A</v>
      </c>
      <c r="J660" s="17" t="e">
        <f>VLOOKUP(B660,'TK MYDTU'!$B$8:$Q$8047,16,0)</f>
        <v>#N/A</v>
      </c>
      <c r="K660" s="17" t="e">
        <f t="shared" si="42"/>
        <v>#N/A</v>
      </c>
      <c r="L660" s="17"/>
      <c r="M660" s="18">
        <f t="shared" si="43"/>
        <v>0</v>
      </c>
      <c r="N660" s="19" t="str">
        <f t="shared" si="40"/>
        <v>Không</v>
      </c>
      <c r="O660" s="19" t="e">
        <f>VLOOKUP($A660,DSMYDTU!$A$2:$G$487,7,0)</f>
        <v>#N/A</v>
      </c>
      <c r="P660" s="20"/>
      <c r="Q660" s="53" t="e">
        <f t="shared" si="41"/>
        <v>#N/A</v>
      </c>
      <c r="R660" s="17" t="e">
        <f>VLOOKUP($B660,'TK MYDTU'!$B$8:$X$5049,18,0)</f>
        <v>#N/A</v>
      </c>
      <c r="T660" s="2"/>
      <c r="U660" s="19"/>
      <c r="V660" s="19"/>
    </row>
    <row r="661" spans="1:22" ht="13.8">
      <c r="A661" s="14">
        <v>655</v>
      </c>
      <c r="B661" s="15" t="e">
        <f>VLOOKUP($A661,DSMYDTU!$A$2:$E$487,2,0)</f>
        <v>#N/A</v>
      </c>
      <c r="C661" s="51" t="e">
        <f>VLOOKUP($A661,DSMYDTU!$A$2:$G$487,3,0)</f>
        <v>#N/A</v>
      </c>
      <c r="D661" s="52" t="e">
        <f>VLOOKUP($A661,DSMYDTU!$A$2:$G$487,4,0)</f>
        <v>#N/A</v>
      </c>
      <c r="E661" s="15" t="e">
        <f>VLOOKUP($A661,DSMYDTU!$A$2:$G$487,5,0)</f>
        <v>#N/A</v>
      </c>
      <c r="F661" s="16" t="e">
        <f>VLOOKUP($A661,DSMYDTU!$A$2:$G$487,6,0)</f>
        <v>#N/A</v>
      </c>
      <c r="G661" s="17" t="e">
        <f>VLOOKUP(B661,'TK MYDTU'!$B$8:$Q$8047,13,0)</f>
        <v>#N/A</v>
      </c>
      <c r="H661" s="17" t="e">
        <f>VLOOKUP(B661,'TK MYDTU'!$B$8:$Q$8047,14,0)</f>
        <v>#N/A</v>
      </c>
      <c r="I661" s="17" t="e">
        <f>VLOOKUP(B661,'TK MYDTU'!$B$8:$Q$8047,15,0)</f>
        <v>#N/A</v>
      </c>
      <c r="J661" s="17" t="e">
        <f>VLOOKUP(B661,'TK MYDTU'!$B$8:$Q$8047,16,0)</f>
        <v>#N/A</v>
      </c>
      <c r="K661" s="17" t="e">
        <f t="shared" si="42"/>
        <v>#N/A</v>
      </c>
      <c r="L661" s="17"/>
      <c r="M661" s="18">
        <f t="shared" si="43"/>
        <v>0</v>
      </c>
      <c r="N661" s="19" t="str">
        <f t="shared" si="40"/>
        <v>Không</v>
      </c>
      <c r="O661" s="19" t="e">
        <f>VLOOKUP($A661,DSMYDTU!$A$2:$G$487,7,0)</f>
        <v>#N/A</v>
      </c>
      <c r="P661" s="20"/>
      <c r="Q661" s="53" t="e">
        <f t="shared" si="41"/>
        <v>#N/A</v>
      </c>
      <c r="R661" s="17" t="e">
        <f>VLOOKUP($B661,'TK MYDTU'!$B$8:$X$5049,18,0)</f>
        <v>#N/A</v>
      </c>
      <c r="T661" s="2"/>
      <c r="U661" s="19"/>
      <c r="V661" s="19"/>
    </row>
    <row r="662" spans="1:22" ht="13.8">
      <c r="A662" s="14">
        <v>656</v>
      </c>
      <c r="B662" s="15" t="e">
        <f>VLOOKUP($A662,DSMYDTU!$A$2:$E$487,2,0)</f>
        <v>#N/A</v>
      </c>
      <c r="C662" s="51" t="e">
        <f>VLOOKUP($A662,DSMYDTU!$A$2:$G$487,3,0)</f>
        <v>#N/A</v>
      </c>
      <c r="D662" s="52" t="e">
        <f>VLOOKUP($A662,DSMYDTU!$A$2:$G$487,4,0)</f>
        <v>#N/A</v>
      </c>
      <c r="E662" s="15" t="e">
        <f>VLOOKUP($A662,DSMYDTU!$A$2:$G$487,5,0)</f>
        <v>#N/A</v>
      </c>
      <c r="F662" s="16" t="e">
        <f>VLOOKUP($A662,DSMYDTU!$A$2:$G$487,6,0)</f>
        <v>#N/A</v>
      </c>
      <c r="G662" s="17" t="e">
        <f>VLOOKUP(B662,'TK MYDTU'!$B$8:$Q$8047,13,0)</f>
        <v>#N/A</v>
      </c>
      <c r="H662" s="17" t="e">
        <f>VLOOKUP(B662,'TK MYDTU'!$B$8:$Q$8047,14,0)</f>
        <v>#N/A</v>
      </c>
      <c r="I662" s="17" t="e">
        <f>VLOOKUP(B662,'TK MYDTU'!$B$8:$Q$8047,15,0)</f>
        <v>#N/A</v>
      </c>
      <c r="J662" s="17" t="e">
        <f>VLOOKUP(B662,'TK MYDTU'!$B$8:$Q$8047,16,0)</f>
        <v>#N/A</v>
      </c>
      <c r="K662" s="17" t="e">
        <f t="shared" si="42"/>
        <v>#N/A</v>
      </c>
      <c r="L662" s="17"/>
      <c r="M662" s="18">
        <f t="shared" si="43"/>
        <v>0</v>
      </c>
      <c r="N662" s="19" t="str">
        <f t="shared" si="40"/>
        <v>Không</v>
      </c>
      <c r="O662" s="19" t="e">
        <f>VLOOKUP($A662,DSMYDTU!$A$2:$G$487,7,0)</f>
        <v>#N/A</v>
      </c>
      <c r="P662" s="20"/>
      <c r="Q662" s="53" t="e">
        <f t="shared" si="41"/>
        <v>#N/A</v>
      </c>
      <c r="R662" s="17" t="e">
        <f>VLOOKUP($B662,'TK MYDTU'!$B$8:$X$5049,18,0)</f>
        <v>#N/A</v>
      </c>
      <c r="T662" s="2"/>
      <c r="U662" s="19"/>
      <c r="V662" s="19"/>
    </row>
    <row r="663" spans="1:22" ht="13.8">
      <c r="A663" s="14">
        <v>657</v>
      </c>
      <c r="B663" s="15" t="e">
        <f>VLOOKUP($A663,DSMYDTU!$A$2:$E$487,2,0)</f>
        <v>#N/A</v>
      </c>
      <c r="C663" s="51" t="e">
        <f>VLOOKUP($A663,DSMYDTU!$A$2:$G$487,3,0)</f>
        <v>#N/A</v>
      </c>
      <c r="D663" s="52" t="e">
        <f>VLOOKUP($A663,DSMYDTU!$A$2:$G$487,4,0)</f>
        <v>#N/A</v>
      </c>
      <c r="E663" s="15" t="e">
        <f>VLOOKUP($A663,DSMYDTU!$A$2:$G$487,5,0)</f>
        <v>#N/A</v>
      </c>
      <c r="F663" s="16" t="e">
        <f>VLOOKUP($A663,DSMYDTU!$A$2:$G$487,6,0)</f>
        <v>#N/A</v>
      </c>
      <c r="G663" s="17" t="e">
        <f>VLOOKUP(B663,'TK MYDTU'!$B$8:$Q$8047,13,0)</f>
        <v>#N/A</v>
      </c>
      <c r="H663" s="17" t="e">
        <f>VLOOKUP(B663,'TK MYDTU'!$B$8:$Q$8047,14,0)</f>
        <v>#N/A</v>
      </c>
      <c r="I663" s="17" t="e">
        <f>VLOOKUP(B663,'TK MYDTU'!$B$8:$Q$8047,15,0)</f>
        <v>#N/A</v>
      </c>
      <c r="J663" s="17" t="e">
        <f>VLOOKUP(B663,'TK MYDTU'!$B$8:$Q$8047,16,0)</f>
        <v>#N/A</v>
      </c>
      <c r="K663" s="17" t="e">
        <f t="shared" si="42"/>
        <v>#N/A</v>
      </c>
      <c r="L663" s="17"/>
      <c r="M663" s="18">
        <f t="shared" si="43"/>
        <v>0</v>
      </c>
      <c r="N663" s="19" t="str">
        <f t="shared" si="40"/>
        <v>Không</v>
      </c>
      <c r="O663" s="19" t="e">
        <f>VLOOKUP($A663,DSMYDTU!$A$2:$G$487,7,0)</f>
        <v>#N/A</v>
      </c>
      <c r="P663" s="20"/>
      <c r="Q663" s="53" t="e">
        <f t="shared" si="41"/>
        <v>#N/A</v>
      </c>
      <c r="R663" s="17" t="e">
        <f>VLOOKUP($B663,'TK MYDTU'!$B$8:$X$5049,18,0)</f>
        <v>#N/A</v>
      </c>
      <c r="T663" s="2"/>
      <c r="U663" s="19"/>
      <c r="V663" s="19"/>
    </row>
    <row r="664" spans="1:22" ht="13.8">
      <c r="A664" s="14">
        <v>658</v>
      </c>
      <c r="B664" s="15" t="e">
        <f>VLOOKUP($A664,DSMYDTU!$A$2:$E$487,2,0)</f>
        <v>#N/A</v>
      </c>
      <c r="C664" s="51" t="e">
        <f>VLOOKUP($A664,DSMYDTU!$A$2:$G$487,3,0)</f>
        <v>#N/A</v>
      </c>
      <c r="D664" s="52" t="e">
        <f>VLOOKUP($A664,DSMYDTU!$A$2:$G$487,4,0)</f>
        <v>#N/A</v>
      </c>
      <c r="E664" s="15" t="e">
        <f>VLOOKUP($A664,DSMYDTU!$A$2:$G$487,5,0)</f>
        <v>#N/A</v>
      </c>
      <c r="F664" s="16" t="e">
        <f>VLOOKUP($A664,DSMYDTU!$A$2:$G$487,6,0)</f>
        <v>#N/A</v>
      </c>
      <c r="G664" s="17" t="e">
        <f>VLOOKUP(B664,'TK MYDTU'!$B$8:$Q$8047,13,0)</f>
        <v>#N/A</v>
      </c>
      <c r="H664" s="17" t="e">
        <f>VLOOKUP(B664,'TK MYDTU'!$B$8:$Q$8047,14,0)</f>
        <v>#N/A</v>
      </c>
      <c r="I664" s="17" t="e">
        <f>VLOOKUP(B664,'TK MYDTU'!$B$8:$Q$8047,15,0)</f>
        <v>#N/A</v>
      </c>
      <c r="J664" s="17" t="e">
        <f>VLOOKUP(B664,'TK MYDTU'!$B$8:$Q$8047,16,0)</f>
        <v>#N/A</v>
      </c>
      <c r="K664" s="17" t="e">
        <f t="shared" si="42"/>
        <v>#N/A</v>
      </c>
      <c r="L664" s="17"/>
      <c r="M664" s="18">
        <f t="shared" si="43"/>
        <v>0</v>
      </c>
      <c r="N664" s="19" t="str">
        <f t="shared" si="40"/>
        <v>Không</v>
      </c>
      <c r="O664" s="19" t="e">
        <f>VLOOKUP($A664,DSMYDTU!$A$2:$G$487,7,0)</f>
        <v>#N/A</v>
      </c>
      <c r="P664" s="20"/>
      <c r="Q664" s="53" t="e">
        <f t="shared" si="41"/>
        <v>#N/A</v>
      </c>
      <c r="R664" s="17" t="e">
        <f>VLOOKUP($B664,'TK MYDTU'!$B$8:$X$5049,18,0)</f>
        <v>#N/A</v>
      </c>
      <c r="T664" s="2"/>
      <c r="U664" s="19"/>
      <c r="V664" s="19"/>
    </row>
    <row r="665" spans="1:22" ht="13.8">
      <c r="A665" s="14">
        <v>659</v>
      </c>
      <c r="B665" s="15" t="e">
        <f>VLOOKUP($A665,DSMYDTU!$A$2:$E$487,2,0)</f>
        <v>#N/A</v>
      </c>
      <c r="C665" s="51" t="e">
        <f>VLOOKUP($A665,DSMYDTU!$A$2:$G$487,3,0)</f>
        <v>#N/A</v>
      </c>
      <c r="D665" s="52" t="e">
        <f>VLOOKUP($A665,DSMYDTU!$A$2:$G$487,4,0)</f>
        <v>#N/A</v>
      </c>
      <c r="E665" s="15" t="e">
        <f>VLOOKUP($A665,DSMYDTU!$A$2:$G$487,5,0)</f>
        <v>#N/A</v>
      </c>
      <c r="F665" s="16" t="e">
        <f>VLOOKUP($A665,DSMYDTU!$A$2:$G$487,6,0)</f>
        <v>#N/A</v>
      </c>
      <c r="G665" s="17" t="e">
        <f>VLOOKUP(B665,'TK MYDTU'!$B$8:$Q$8047,13,0)</f>
        <v>#N/A</v>
      </c>
      <c r="H665" s="17" t="e">
        <f>VLOOKUP(B665,'TK MYDTU'!$B$8:$Q$8047,14,0)</f>
        <v>#N/A</v>
      </c>
      <c r="I665" s="17" t="e">
        <f>VLOOKUP(B665,'TK MYDTU'!$B$8:$Q$8047,15,0)</f>
        <v>#N/A</v>
      </c>
      <c r="J665" s="17" t="e">
        <f>VLOOKUP(B665,'TK MYDTU'!$B$8:$Q$8047,16,0)</f>
        <v>#N/A</v>
      </c>
      <c r="K665" s="17" t="e">
        <f t="shared" si="42"/>
        <v>#N/A</v>
      </c>
      <c r="L665" s="17"/>
      <c r="M665" s="18">
        <f t="shared" si="43"/>
        <v>0</v>
      </c>
      <c r="N665" s="19" t="str">
        <f t="shared" si="40"/>
        <v>Không</v>
      </c>
      <c r="O665" s="19" t="e">
        <f>VLOOKUP($A665,DSMYDTU!$A$2:$G$487,7,0)</f>
        <v>#N/A</v>
      </c>
      <c r="P665" s="20"/>
      <c r="Q665" s="53" t="e">
        <f t="shared" si="41"/>
        <v>#N/A</v>
      </c>
      <c r="R665" s="17" t="e">
        <f>VLOOKUP($B665,'TK MYDTU'!$B$8:$X$5049,18,0)</f>
        <v>#N/A</v>
      </c>
      <c r="T665" s="2"/>
      <c r="U665" s="19"/>
      <c r="V665" s="19"/>
    </row>
    <row r="666" spans="1:22" ht="13.8">
      <c r="A666" s="14">
        <v>660</v>
      </c>
      <c r="B666" s="15" t="e">
        <f>VLOOKUP($A666,DSMYDTU!$A$2:$E$487,2,0)</f>
        <v>#N/A</v>
      </c>
      <c r="C666" s="51" t="e">
        <f>VLOOKUP($A666,DSMYDTU!$A$2:$G$487,3,0)</f>
        <v>#N/A</v>
      </c>
      <c r="D666" s="52" t="e">
        <f>VLOOKUP($A666,DSMYDTU!$A$2:$G$487,4,0)</f>
        <v>#N/A</v>
      </c>
      <c r="E666" s="15" t="e">
        <f>VLOOKUP($A666,DSMYDTU!$A$2:$G$487,5,0)</f>
        <v>#N/A</v>
      </c>
      <c r="F666" s="16" t="e">
        <f>VLOOKUP($A666,DSMYDTU!$A$2:$G$487,6,0)</f>
        <v>#N/A</v>
      </c>
      <c r="G666" s="17" t="e">
        <f>VLOOKUP(B666,'TK MYDTU'!$B$8:$Q$8047,13,0)</f>
        <v>#N/A</v>
      </c>
      <c r="H666" s="17" t="e">
        <f>VLOOKUP(B666,'TK MYDTU'!$B$8:$Q$8047,14,0)</f>
        <v>#N/A</v>
      </c>
      <c r="I666" s="17" t="e">
        <f>VLOOKUP(B666,'TK MYDTU'!$B$8:$Q$8047,15,0)</f>
        <v>#N/A</v>
      </c>
      <c r="J666" s="17" t="e">
        <f>VLOOKUP(B666,'TK MYDTU'!$B$8:$Q$8047,16,0)</f>
        <v>#N/A</v>
      </c>
      <c r="K666" s="17" t="e">
        <f t="shared" si="42"/>
        <v>#N/A</v>
      </c>
      <c r="L666" s="17"/>
      <c r="M666" s="18">
        <f t="shared" si="43"/>
        <v>0</v>
      </c>
      <c r="N666" s="19" t="str">
        <f t="shared" si="40"/>
        <v>Không</v>
      </c>
      <c r="O666" s="19" t="e">
        <f>VLOOKUP($A666,DSMYDTU!$A$2:$G$487,7,0)</f>
        <v>#N/A</v>
      </c>
      <c r="P666" s="20"/>
      <c r="Q666" s="53" t="e">
        <f t="shared" si="41"/>
        <v>#N/A</v>
      </c>
      <c r="R666" s="17" t="e">
        <f>VLOOKUP($B666,'TK MYDTU'!$B$8:$X$5049,18,0)</f>
        <v>#N/A</v>
      </c>
      <c r="T666" s="2"/>
      <c r="U666" s="19"/>
      <c r="V666" s="19"/>
    </row>
    <row r="667" spans="1:22" ht="13.8">
      <c r="A667" s="14">
        <v>661</v>
      </c>
      <c r="B667" s="15" t="e">
        <f>VLOOKUP($A667,DSMYDTU!$A$2:$E$487,2,0)</f>
        <v>#N/A</v>
      </c>
      <c r="C667" s="51" t="e">
        <f>VLOOKUP($A667,DSMYDTU!$A$2:$G$487,3,0)</f>
        <v>#N/A</v>
      </c>
      <c r="D667" s="52" t="e">
        <f>VLOOKUP($A667,DSMYDTU!$A$2:$G$487,4,0)</f>
        <v>#N/A</v>
      </c>
      <c r="E667" s="15" t="e">
        <f>VLOOKUP($A667,DSMYDTU!$A$2:$G$487,5,0)</f>
        <v>#N/A</v>
      </c>
      <c r="F667" s="16" t="e">
        <f>VLOOKUP($A667,DSMYDTU!$A$2:$G$487,6,0)</f>
        <v>#N/A</v>
      </c>
      <c r="G667" s="17" t="e">
        <f>VLOOKUP(B667,'TK MYDTU'!$B$8:$Q$8047,13,0)</f>
        <v>#N/A</v>
      </c>
      <c r="H667" s="17" t="e">
        <f>VLOOKUP(B667,'TK MYDTU'!$B$8:$Q$8047,14,0)</f>
        <v>#N/A</v>
      </c>
      <c r="I667" s="17" t="e">
        <f>VLOOKUP(B667,'TK MYDTU'!$B$8:$Q$8047,15,0)</f>
        <v>#N/A</v>
      </c>
      <c r="J667" s="17" t="e">
        <f>VLOOKUP(B667,'TK MYDTU'!$B$8:$Q$8047,16,0)</f>
        <v>#N/A</v>
      </c>
      <c r="K667" s="17" t="e">
        <f t="shared" si="42"/>
        <v>#N/A</v>
      </c>
      <c r="L667" s="17"/>
      <c r="M667" s="18">
        <f t="shared" si="43"/>
        <v>0</v>
      </c>
      <c r="N667" s="19" t="str">
        <f t="shared" si="40"/>
        <v>Không</v>
      </c>
      <c r="O667" s="19" t="e">
        <f>VLOOKUP($A667,DSMYDTU!$A$2:$G$487,7,0)</f>
        <v>#N/A</v>
      </c>
      <c r="P667" s="20"/>
      <c r="Q667" s="53" t="e">
        <f t="shared" si="41"/>
        <v>#N/A</v>
      </c>
      <c r="R667" s="17" t="e">
        <f>VLOOKUP($B667,'TK MYDTU'!$B$8:$X$5049,18,0)</f>
        <v>#N/A</v>
      </c>
      <c r="T667" s="2"/>
      <c r="U667" s="19"/>
      <c r="V667" s="19"/>
    </row>
    <row r="668" spans="1:22" ht="13.8">
      <c r="A668" s="14">
        <v>662</v>
      </c>
      <c r="B668" s="15" t="e">
        <f>VLOOKUP($A668,DSMYDTU!$A$2:$E$487,2,0)</f>
        <v>#N/A</v>
      </c>
      <c r="C668" s="51" t="e">
        <f>VLOOKUP($A668,DSMYDTU!$A$2:$G$487,3,0)</f>
        <v>#N/A</v>
      </c>
      <c r="D668" s="52" t="e">
        <f>VLOOKUP($A668,DSMYDTU!$A$2:$G$487,4,0)</f>
        <v>#N/A</v>
      </c>
      <c r="E668" s="15" t="e">
        <f>VLOOKUP($A668,DSMYDTU!$A$2:$G$487,5,0)</f>
        <v>#N/A</v>
      </c>
      <c r="F668" s="16" t="e">
        <f>VLOOKUP($A668,DSMYDTU!$A$2:$G$487,6,0)</f>
        <v>#N/A</v>
      </c>
      <c r="G668" s="17" t="e">
        <f>VLOOKUP(B668,'TK MYDTU'!$B$8:$Q$8047,13,0)</f>
        <v>#N/A</v>
      </c>
      <c r="H668" s="17" t="e">
        <f>VLOOKUP(B668,'TK MYDTU'!$B$8:$Q$8047,14,0)</f>
        <v>#N/A</v>
      </c>
      <c r="I668" s="17" t="e">
        <f>VLOOKUP(B668,'TK MYDTU'!$B$8:$Q$8047,15,0)</f>
        <v>#N/A</v>
      </c>
      <c r="J668" s="17" t="e">
        <f>VLOOKUP(B668,'TK MYDTU'!$B$8:$Q$8047,16,0)</f>
        <v>#N/A</v>
      </c>
      <c r="K668" s="17" t="e">
        <f t="shared" si="42"/>
        <v>#N/A</v>
      </c>
      <c r="L668" s="17"/>
      <c r="M668" s="18">
        <f t="shared" si="43"/>
        <v>0</v>
      </c>
      <c r="N668" s="19" t="str">
        <f t="shared" si="40"/>
        <v>Không</v>
      </c>
      <c r="O668" s="19" t="e">
        <f>VLOOKUP($A668,DSMYDTU!$A$2:$G$487,7,0)</f>
        <v>#N/A</v>
      </c>
      <c r="P668" s="20"/>
      <c r="Q668" s="53" t="e">
        <f t="shared" si="41"/>
        <v>#N/A</v>
      </c>
      <c r="R668" s="17" t="e">
        <f>VLOOKUP($B668,'TK MYDTU'!$B$8:$X$5049,18,0)</f>
        <v>#N/A</v>
      </c>
      <c r="T668" s="2"/>
      <c r="U668" s="19"/>
      <c r="V668" s="19"/>
    </row>
    <row r="669" spans="1:22" ht="13.8">
      <c r="A669" s="14">
        <v>663</v>
      </c>
      <c r="B669" s="15" t="e">
        <f>VLOOKUP($A669,DSMYDTU!$A$2:$E$487,2,0)</f>
        <v>#N/A</v>
      </c>
      <c r="C669" s="51" t="e">
        <f>VLOOKUP($A669,DSMYDTU!$A$2:$G$487,3,0)</f>
        <v>#N/A</v>
      </c>
      <c r="D669" s="52" t="e">
        <f>VLOOKUP($A669,DSMYDTU!$A$2:$G$487,4,0)</f>
        <v>#N/A</v>
      </c>
      <c r="E669" s="15" t="e">
        <f>VLOOKUP($A669,DSMYDTU!$A$2:$G$487,5,0)</f>
        <v>#N/A</v>
      </c>
      <c r="F669" s="16" t="e">
        <f>VLOOKUP($A669,DSMYDTU!$A$2:$G$487,6,0)</f>
        <v>#N/A</v>
      </c>
      <c r="G669" s="17" t="e">
        <f>VLOOKUP(B669,'TK MYDTU'!$B$8:$Q$8047,13,0)</f>
        <v>#N/A</v>
      </c>
      <c r="H669" s="17" t="e">
        <f>VLOOKUP(B669,'TK MYDTU'!$B$8:$Q$8047,14,0)</f>
        <v>#N/A</v>
      </c>
      <c r="I669" s="17" t="e">
        <f>VLOOKUP(B669,'TK MYDTU'!$B$8:$Q$8047,15,0)</f>
        <v>#N/A</v>
      </c>
      <c r="J669" s="17" t="e">
        <f>VLOOKUP(B669,'TK MYDTU'!$B$8:$Q$8047,16,0)</f>
        <v>#N/A</v>
      </c>
      <c r="K669" s="17" t="e">
        <f t="shared" si="42"/>
        <v>#N/A</v>
      </c>
      <c r="L669" s="17"/>
      <c r="M669" s="18">
        <f t="shared" si="43"/>
        <v>0</v>
      </c>
      <c r="N669" s="19" t="str">
        <f t="shared" si="40"/>
        <v>Không</v>
      </c>
      <c r="O669" s="19" t="e">
        <f>VLOOKUP($A669,DSMYDTU!$A$2:$G$487,7,0)</f>
        <v>#N/A</v>
      </c>
      <c r="P669" s="20"/>
      <c r="Q669" s="53" t="e">
        <f t="shared" si="41"/>
        <v>#N/A</v>
      </c>
      <c r="R669" s="17" t="e">
        <f>VLOOKUP($B669,'TK MYDTU'!$B$8:$X$5049,18,0)</f>
        <v>#N/A</v>
      </c>
      <c r="T669" s="2"/>
      <c r="U669" s="19"/>
      <c r="V669" s="19"/>
    </row>
    <row r="670" spans="1:22" ht="13.8">
      <c r="A670" s="14">
        <v>664</v>
      </c>
      <c r="B670" s="15" t="e">
        <f>VLOOKUP($A670,DSMYDTU!$A$2:$E$487,2,0)</f>
        <v>#N/A</v>
      </c>
      <c r="C670" s="51" t="e">
        <f>VLOOKUP($A670,DSMYDTU!$A$2:$G$487,3,0)</f>
        <v>#N/A</v>
      </c>
      <c r="D670" s="52" t="e">
        <f>VLOOKUP($A670,DSMYDTU!$A$2:$G$487,4,0)</f>
        <v>#N/A</v>
      </c>
      <c r="E670" s="15" t="e">
        <f>VLOOKUP($A670,DSMYDTU!$A$2:$G$487,5,0)</f>
        <v>#N/A</v>
      </c>
      <c r="F670" s="16" t="e">
        <f>VLOOKUP($A670,DSMYDTU!$A$2:$G$487,6,0)</f>
        <v>#N/A</v>
      </c>
      <c r="G670" s="17" t="e">
        <f>VLOOKUP(B670,'TK MYDTU'!$B$8:$Q$8047,13,0)</f>
        <v>#N/A</v>
      </c>
      <c r="H670" s="17" t="e">
        <f>VLOOKUP(B670,'TK MYDTU'!$B$8:$Q$8047,14,0)</f>
        <v>#N/A</v>
      </c>
      <c r="I670" s="17" t="e">
        <f>VLOOKUP(B670,'TK MYDTU'!$B$8:$Q$8047,15,0)</f>
        <v>#N/A</v>
      </c>
      <c r="J670" s="17" t="e">
        <f>VLOOKUP(B670,'TK MYDTU'!$B$8:$Q$8047,16,0)</f>
        <v>#N/A</v>
      </c>
      <c r="K670" s="17" t="e">
        <f t="shared" si="42"/>
        <v>#N/A</v>
      </c>
      <c r="L670" s="17"/>
      <c r="M670" s="18">
        <f t="shared" si="43"/>
        <v>0</v>
      </c>
      <c r="N670" s="19" t="str">
        <f t="shared" si="40"/>
        <v>Không</v>
      </c>
      <c r="O670" s="19" t="e">
        <f>VLOOKUP($A670,DSMYDTU!$A$2:$G$487,7,0)</f>
        <v>#N/A</v>
      </c>
      <c r="P670" s="20"/>
      <c r="Q670" s="53" t="e">
        <f t="shared" si="41"/>
        <v>#N/A</v>
      </c>
      <c r="R670" s="17" t="e">
        <f>VLOOKUP($B670,'TK MYDTU'!$B$8:$X$5049,18,0)</f>
        <v>#N/A</v>
      </c>
      <c r="T670" s="2"/>
      <c r="U670" s="19"/>
      <c r="V670" s="19"/>
    </row>
    <row r="671" spans="1:22" ht="13.8">
      <c r="A671" s="14">
        <v>665</v>
      </c>
      <c r="B671" s="15" t="e">
        <f>VLOOKUP($A671,DSMYDTU!$A$2:$E$487,2,0)</f>
        <v>#N/A</v>
      </c>
      <c r="C671" s="51" t="e">
        <f>VLOOKUP($A671,DSMYDTU!$A$2:$G$487,3,0)</f>
        <v>#N/A</v>
      </c>
      <c r="D671" s="52" t="e">
        <f>VLOOKUP($A671,DSMYDTU!$A$2:$G$487,4,0)</f>
        <v>#N/A</v>
      </c>
      <c r="E671" s="15" t="e">
        <f>VLOOKUP($A671,DSMYDTU!$A$2:$G$487,5,0)</f>
        <v>#N/A</v>
      </c>
      <c r="F671" s="16" t="e">
        <f>VLOOKUP($A671,DSMYDTU!$A$2:$G$487,6,0)</f>
        <v>#N/A</v>
      </c>
      <c r="G671" s="17" t="e">
        <f>VLOOKUP(B671,'TK MYDTU'!$B$8:$Q$8047,13,0)</f>
        <v>#N/A</v>
      </c>
      <c r="H671" s="17" t="e">
        <f>VLOOKUP(B671,'TK MYDTU'!$B$8:$Q$8047,14,0)</f>
        <v>#N/A</v>
      </c>
      <c r="I671" s="17" t="e">
        <f>VLOOKUP(B671,'TK MYDTU'!$B$8:$Q$8047,15,0)</f>
        <v>#N/A</v>
      </c>
      <c r="J671" s="17" t="e">
        <f>VLOOKUP(B671,'TK MYDTU'!$B$8:$Q$8047,16,0)</f>
        <v>#N/A</v>
      </c>
      <c r="K671" s="17" t="e">
        <f t="shared" si="42"/>
        <v>#N/A</v>
      </c>
      <c r="L671" s="17"/>
      <c r="M671" s="18">
        <f t="shared" si="43"/>
        <v>0</v>
      </c>
      <c r="N671" s="19" t="str">
        <f t="shared" ref="N671:N698" si="44">VLOOKUP(M671,$S$7:$T$542,2,0)</f>
        <v>Không</v>
      </c>
      <c r="O671" s="19" t="e">
        <f>VLOOKUP($A671,DSMYDTU!$A$2:$G$487,7,0)</f>
        <v>#N/A</v>
      </c>
      <c r="P671" s="20"/>
      <c r="Q671" s="53" t="e">
        <f t="shared" ref="Q671:Q698" si="45">R671=M671</f>
        <v>#N/A</v>
      </c>
      <c r="R671" s="17" t="e">
        <f>VLOOKUP($B671,'TK MYDTU'!$B$8:$X$5049,18,0)</f>
        <v>#N/A</v>
      </c>
      <c r="T671" s="2"/>
      <c r="U671" s="19"/>
      <c r="V671" s="19"/>
    </row>
    <row r="672" spans="1:22" ht="13.8">
      <c r="A672" s="14">
        <v>666</v>
      </c>
      <c r="B672" s="15" t="e">
        <f>VLOOKUP($A672,DSMYDTU!$A$2:$E$487,2,0)</f>
        <v>#N/A</v>
      </c>
      <c r="C672" s="51" t="e">
        <f>VLOOKUP($A672,DSMYDTU!$A$2:$G$487,3,0)</f>
        <v>#N/A</v>
      </c>
      <c r="D672" s="52" t="e">
        <f>VLOOKUP($A672,DSMYDTU!$A$2:$G$487,4,0)</f>
        <v>#N/A</v>
      </c>
      <c r="E672" s="15" t="e">
        <f>VLOOKUP($A672,DSMYDTU!$A$2:$G$487,5,0)</f>
        <v>#N/A</v>
      </c>
      <c r="F672" s="16" t="e">
        <f>VLOOKUP($A672,DSMYDTU!$A$2:$G$487,6,0)</f>
        <v>#N/A</v>
      </c>
      <c r="G672" s="17" t="e">
        <f>VLOOKUP(B672,'TK MYDTU'!$B$8:$Q$8047,13,0)</f>
        <v>#N/A</v>
      </c>
      <c r="H672" s="17" t="e">
        <f>VLOOKUP(B672,'TK MYDTU'!$B$8:$Q$8047,14,0)</f>
        <v>#N/A</v>
      </c>
      <c r="I672" s="17" t="e">
        <f>VLOOKUP(B672,'TK MYDTU'!$B$8:$Q$8047,15,0)</f>
        <v>#N/A</v>
      </c>
      <c r="J672" s="17" t="e">
        <f>VLOOKUP(B672,'TK MYDTU'!$B$8:$Q$8047,16,0)</f>
        <v>#N/A</v>
      </c>
      <c r="K672" s="17" t="e">
        <f t="shared" si="42"/>
        <v>#N/A</v>
      </c>
      <c r="L672" s="17"/>
      <c r="M672" s="18">
        <f t="shared" si="43"/>
        <v>0</v>
      </c>
      <c r="N672" s="19" t="str">
        <f t="shared" si="44"/>
        <v>Không</v>
      </c>
      <c r="O672" s="19" t="e">
        <f>VLOOKUP($A672,DSMYDTU!$A$2:$G$487,7,0)</f>
        <v>#N/A</v>
      </c>
      <c r="P672" s="20"/>
      <c r="Q672" s="53" t="e">
        <f t="shared" si="45"/>
        <v>#N/A</v>
      </c>
      <c r="R672" s="17" t="e">
        <f>VLOOKUP($B672,'TK MYDTU'!$B$8:$X$5049,18,0)</f>
        <v>#N/A</v>
      </c>
      <c r="T672" s="2"/>
      <c r="U672" s="19"/>
      <c r="V672" s="19"/>
    </row>
    <row r="673" spans="1:22" ht="13.8">
      <c r="A673" s="14">
        <v>667</v>
      </c>
      <c r="B673" s="15" t="e">
        <f>VLOOKUP($A673,DSMYDTU!$A$2:$E$487,2,0)</f>
        <v>#N/A</v>
      </c>
      <c r="C673" s="51" t="e">
        <f>VLOOKUP($A673,DSMYDTU!$A$2:$G$487,3,0)</f>
        <v>#N/A</v>
      </c>
      <c r="D673" s="52" t="e">
        <f>VLOOKUP($A673,DSMYDTU!$A$2:$G$487,4,0)</f>
        <v>#N/A</v>
      </c>
      <c r="E673" s="15" t="e">
        <f>VLOOKUP($A673,DSMYDTU!$A$2:$G$487,5,0)</f>
        <v>#N/A</v>
      </c>
      <c r="F673" s="16" t="e">
        <f>VLOOKUP($A673,DSMYDTU!$A$2:$G$487,6,0)</f>
        <v>#N/A</v>
      </c>
      <c r="G673" s="17" t="e">
        <f>VLOOKUP(B673,'TK MYDTU'!$B$8:$Q$8047,13,0)</f>
        <v>#N/A</v>
      </c>
      <c r="H673" s="17" t="e">
        <f>VLOOKUP(B673,'TK MYDTU'!$B$8:$Q$8047,14,0)</f>
        <v>#N/A</v>
      </c>
      <c r="I673" s="17" t="e">
        <f>VLOOKUP(B673,'TK MYDTU'!$B$8:$Q$8047,15,0)</f>
        <v>#N/A</v>
      </c>
      <c r="J673" s="17" t="e">
        <f>VLOOKUP(B673,'TK MYDTU'!$B$8:$Q$8047,16,0)</f>
        <v>#N/A</v>
      </c>
      <c r="K673" s="17" t="e">
        <f t="shared" si="42"/>
        <v>#N/A</v>
      </c>
      <c r="L673" s="17"/>
      <c r="M673" s="18">
        <f t="shared" si="43"/>
        <v>0</v>
      </c>
      <c r="N673" s="19" t="str">
        <f t="shared" si="44"/>
        <v>Không</v>
      </c>
      <c r="O673" s="19" t="e">
        <f>VLOOKUP($A673,DSMYDTU!$A$2:$G$487,7,0)</f>
        <v>#N/A</v>
      </c>
      <c r="P673" s="20"/>
      <c r="Q673" s="53" t="e">
        <f t="shared" si="45"/>
        <v>#N/A</v>
      </c>
      <c r="R673" s="17" t="e">
        <f>VLOOKUP($B673,'TK MYDTU'!$B$8:$X$5049,18,0)</f>
        <v>#N/A</v>
      </c>
      <c r="T673" s="2"/>
      <c r="U673" s="19"/>
      <c r="V673" s="19"/>
    </row>
    <row r="674" spans="1:22" ht="13.8">
      <c r="A674" s="14">
        <v>668</v>
      </c>
      <c r="B674" s="15" t="e">
        <f>VLOOKUP($A674,DSMYDTU!$A$2:$E$487,2,0)</f>
        <v>#N/A</v>
      </c>
      <c r="C674" s="51" t="e">
        <f>VLOOKUP($A674,DSMYDTU!$A$2:$G$487,3,0)</f>
        <v>#N/A</v>
      </c>
      <c r="D674" s="52" t="e">
        <f>VLOOKUP($A674,DSMYDTU!$A$2:$G$487,4,0)</f>
        <v>#N/A</v>
      </c>
      <c r="E674" s="15" t="e">
        <f>VLOOKUP($A674,DSMYDTU!$A$2:$G$487,5,0)</f>
        <v>#N/A</v>
      </c>
      <c r="F674" s="16" t="e">
        <f>VLOOKUP($A674,DSMYDTU!$A$2:$G$487,6,0)</f>
        <v>#N/A</v>
      </c>
      <c r="G674" s="17" t="e">
        <f>VLOOKUP(B674,'TK MYDTU'!$B$8:$Q$8047,13,0)</f>
        <v>#N/A</v>
      </c>
      <c r="H674" s="17" t="e">
        <f>VLOOKUP(B674,'TK MYDTU'!$B$8:$Q$8047,14,0)</f>
        <v>#N/A</v>
      </c>
      <c r="I674" s="17" t="e">
        <f>VLOOKUP(B674,'TK MYDTU'!$B$8:$Q$8047,15,0)</f>
        <v>#N/A</v>
      </c>
      <c r="J674" s="17" t="e">
        <f>VLOOKUP(B674,'TK MYDTU'!$B$8:$Q$8047,16,0)</f>
        <v>#N/A</v>
      </c>
      <c r="K674" s="17" t="e">
        <f t="shared" si="42"/>
        <v>#N/A</v>
      </c>
      <c r="L674" s="17"/>
      <c r="M674" s="18">
        <f t="shared" si="43"/>
        <v>0</v>
      </c>
      <c r="N674" s="19" t="str">
        <f t="shared" si="44"/>
        <v>Không</v>
      </c>
      <c r="O674" s="19" t="e">
        <f>VLOOKUP($A674,DSMYDTU!$A$2:$G$487,7,0)</f>
        <v>#N/A</v>
      </c>
      <c r="P674" s="20"/>
      <c r="Q674" s="53" t="e">
        <f t="shared" si="45"/>
        <v>#N/A</v>
      </c>
      <c r="R674" s="17" t="e">
        <f>VLOOKUP($B674,'TK MYDTU'!$B$8:$X$5049,18,0)</f>
        <v>#N/A</v>
      </c>
      <c r="T674" s="2"/>
      <c r="U674" s="19"/>
      <c r="V674" s="19"/>
    </row>
    <row r="675" spans="1:22" ht="13.8">
      <c r="A675" s="14">
        <v>669</v>
      </c>
      <c r="B675" s="15" t="e">
        <f>VLOOKUP($A675,DSMYDTU!$A$2:$E$487,2,0)</f>
        <v>#N/A</v>
      </c>
      <c r="C675" s="51" t="e">
        <f>VLOOKUP($A675,DSMYDTU!$A$2:$G$487,3,0)</f>
        <v>#N/A</v>
      </c>
      <c r="D675" s="52" t="e">
        <f>VLOOKUP($A675,DSMYDTU!$A$2:$G$487,4,0)</f>
        <v>#N/A</v>
      </c>
      <c r="E675" s="15" t="e">
        <f>VLOOKUP($A675,DSMYDTU!$A$2:$G$487,5,0)</f>
        <v>#N/A</v>
      </c>
      <c r="F675" s="16" t="e">
        <f>VLOOKUP($A675,DSMYDTU!$A$2:$G$487,6,0)</f>
        <v>#N/A</v>
      </c>
      <c r="G675" s="17" t="e">
        <f>VLOOKUP(B675,'TK MYDTU'!$B$8:$Q$8047,13,0)</f>
        <v>#N/A</v>
      </c>
      <c r="H675" s="17" t="e">
        <f>VLOOKUP(B675,'TK MYDTU'!$B$8:$Q$8047,14,0)</f>
        <v>#N/A</v>
      </c>
      <c r="I675" s="17" t="e">
        <f>VLOOKUP(B675,'TK MYDTU'!$B$8:$Q$8047,15,0)</f>
        <v>#N/A</v>
      </c>
      <c r="J675" s="17" t="e">
        <f>VLOOKUP(B675,'TK MYDTU'!$B$8:$Q$8047,16,0)</f>
        <v>#N/A</v>
      </c>
      <c r="K675" s="17" t="e">
        <f t="shared" si="42"/>
        <v>#N/A</v>
      </c>
      <c r="L675" s="17"/>
      <c r="M675" s="18">
        <f t="shared" si="43"/>
        <v>0</v>
      </c>
      <c r="N675" s="19" t="str">
        <f t="shared" si="44"/>
        <v>Không</v>
      </c>
      <c r="O675" s="19" t="e">
        <f>VLOOKUP($A675,DSMYDTU!$A$2:$G$487,7,0)</f>
        <v>#N/A</v>
      </c>
      <c r="P675" s="20"/>
      <c r="Q675" s="53" t="e">
        <f t="shared" si="45"/>
        <v>#N/A</v>
      </c>
      <c r="R675" s="17" t="e">
        <f>VLOOKUP($B675,'TK MYDTU'!$B$8:$X$5049,18,0)</f>
        <v>#N/A</v>
      </c>
      <c r="T675" s="2"/>
      <c r="U675" s="19"/>
      <c r="V675" s="19"/>
    </row>
    <row r="676" spans="1:22" ht="13.8">
      <c r="A676" s="14">
        <v>670</v>
      </c>
      <c r="B676" s="15" t="e">
        <f>VLOOKUP($A676,DSMYDTU!$A$2:$E$487,2,0)</f>
        <v>#N/A</v>
      </c>
      <c r="C676" s="51" t="e">
        <f>VLOOKUP($A676,DSMYDTU!$A$2:$G$487,3,0)</f>
        <v>#N/A</v>
      </c>
      <c r="D676" s="52" t="e">
        <f>VLOOKUP($A676,DSMYDTU!$A$2:$G$487,4,0)</f>
        <v>#N/A</v>
      </c>
      <c r="E676" s="15" t="e">
        <f>VLOOKUP($A676,DSMYDTU!$A$2:$G$487,5,0)</f>
        <v>#N/A</v>
      </c>
      <c r="F676" s="16" t="e">
        <f>VLOOKUP($A676,DSMYDTU!$A$2:$G$487,6,0)</f>
        <v>#N/A</v>
      </c>
      <c r="G676" s="17" t="e">
        <f>VLOOKUP(B676,'TK MYDTU'!$B$8:$Q$8047,13,0)</f>
        <v>#N/A</v>
      </c>
      <c r="H676" s="17" t="e">
        <f>VLOOKUP(B676,'TK MYDTU'!$B$8:$Q$8047,14,0)</f>
        <v>#N/A</v>
      </c>
      <c r="I676" s="17" t="e">
        <f>VLOOKUP(B676,'TK MYDTU'!$B$8:$Q$8047,15,0)</f>
        <v>#N/A</v>
      </c>
      <c r="J676" s="17" t="e">
        <f>VLOOKUP(B676,'TK MYDTU'!$B$8:$Q$8047,16,0)</f>
        <v>#N/A</v>
      </c>
      <c r="K676" s="17" t="e">
        <f t="shared" si="42"/>
        <v>#N/A</v>
      </c>
      <c r="L676" s="17"/>
      <c r="M676" s="18">
        <f t="shared" si="43"/>
        <v>0</v>
      </c>
      <c r="N676" s="19" t="str">
        <f t="shared" si="44"/>
        <v>Không</v>
      </c>
      <c r="O676" s="19" t="e">
        <f>VLOOKUP($A676,DSMYDTU!$A$2:$G$487,7,0)</f>
        <v>#N/A</v>
      </c>
      <c r="P676" s="20"/>
      <c r="Q676" s="53" t="e">
        <f t="shared" si="45"/>
        <v>#N/A</v>
      </c>
      <c r="R676" s="17" t="e">
        <f>VLOOKUP($B676,'TK MYDTU'!$B$8:$X$5049,18,0)</f>
        <v>#N/A</v>
      </c>
      <c r="T676" s="2"/>
      <c r="U676" s="19"/>
      <c r="V676" s="19"/>
    </row>
    <row r="677" spans="1:22" ht="13.8">
      <c r="A677" s="14">
        <v>671</v>
      </c>
      <c r="B677" s="15" t="e">
        <f>VLOOKUP($A677,DSMYDTU!$A$2:$E$487,2,0)</f>
        <v>#N/A</v>
      </c>
      <c r="C677" s="51" t="e">
        <f>VLOOKUP($A677,DSMYDTU!$A$2:$G$487,3,0)</f>
        <v>#N/A</v>
      </c>
      <c r="D677" s="52" t="e">
        <f>VLOOKUP($A677,DSMYDTU!$A$2:$G$487,4,0)</f>
        <v>#N/A</v>
      </c>
      <c r="E677" s="15" t="e">
        <f>VLOOKUP($A677,DSMYDTU!$A$2:$G$487,5,0)</f>
        <v>#N/A</v>
      </c>
      <c r="F677" s="16" t="e">
        <f>VLOOKUP($A677,DSMYDTU!$A$2:$G$487,6,0)</f>
        <v>#N/A</v>
      </c>
      <c r="G677" s="17" t="e">
        <f>VLOOKUP(B677,'TK MYDTU'!$B$8:$Q$8047,13,0)</f>
        <v>#N/A</v>
      </c>
      <c r="H677" s="17" t="e">
        <f>VLOOKUP(B677,'TK MYDTU'!$B$8:$Q$8047,14,0)</f>
        <v>#N/A</v>
      </c>
      <c r="I677" s="17" t="e">
        <f>VLOOKUP(B677,'TK MYDTU'!$B$8:$Q$8047,15,0)</f>
        <v>#N/A</v>
      </c>
      <c r="J677" s="17" t="e">
        <f>VLOOKUP(B677,'TK MYDTU'!$B$8:$Q$8047,16,0)</f>
        <v>#N/A</v>
      </c>
      <c r="K677" s="17" t="e">
        <f t="shared" si="42"/>
        <v>#N/A</v>
      </c>
      <c r="L677" s="17"/>
      <c r="M677" s="18">
        <f t="shared" si="43"/>
        <v>0</v>
      </c>
      <c r="N677" s="19" t="str">
        <f t="shared" si="44"/>
        <v>Không</v>
      </c>
      <c r="O677" s="19" t="e">
        <f>VLOOKUP($A677,DSMYDTU!$A$2:$G$487,7,0)</f>
        <v>#N/A</v>
      </c>
      <c r="P677" s="20"/>
      <c r="Q677" s="53" t="e">
        <f t="shared" si="45"/>
        <v>#N/A</v>
      </c>
      <c r="R677" s="17" t="e">
        <f>VLOOKUP($B677,'TK MYDTU'!$B$8:$X$5049,18,0)</f>
        <v>#N/A</v>
      </c>
      <c r="T677" s="2"/>
      <c r="U677" s="19"/>
      <c r="V677" s="19"/>
    </row>
    <row r="678" spans="1:22" ht="13.8">
      <c r="A678" s="14">
        <v>672</v>
      </c>
      <c r="B678" s="15" t="e">
        <f>VLOOKUP($A678,DSMYDTU!$A$2:$E$487,2,0)</f>
        <v>#N/A</v>
      </c>
      <c r="C678" s="51" t="e">
        <f>VLOOKUP($A678,DSMYDTU!$A$2:$G$487,3,0)</f>
        <v>#N/A</v>
      </c>
      <c r="D678" s="52" t="e">
        <f>VLOOKUP($A678,DSMYDTU!$A$2:$G$487,4,0)</f>
        <v>#N/A</v>
      </c>
      <c r="E678" s="15" t="e">
        <f>VLOOKUP($A678,DSMYDTU!$A$2:$G$487,5,0)</f>
        <v>#N/A</v>
      </c>
      <c r="F678" s="16" t="e">
        <f>VLOOKUP($A678,DSMYDTU!$A$2:$G$487,6,0)</f>
        <v>#N/A</v>
      </c>
      <c r="G678" s="17" t="e">
        <f>VLOOKUP(B678,'TK MYDTU'!$B$8:$Q$8047,13,0)</f>
        <v>#N/A</v>
      </c>
      <c r="H678" s="17" t="e">
        <f>VLOOKUP(B678,'TK MYDTU'!$B$8:$Q$8047,14,0)</f>
        <v>#N/A</v>
      </c>
      <c r="I678" s="17" t="e">
        <f>VLOOKUP(B678,'TK MYDTU'!$B$8:$Q$8047,15,0)</f>
        <v>#N/A</v>
      </c>
      <c r="J678" s="17" t="e">
        <f>VLOOKUP(B678,'TK MYDTU'!$B$8:$Q$8047,16,0)</f>
        <v>#N/A</v>
      </c>
      <c r="K678" s="17" t="e">
        <f t="shared" si="42"/>
        <v>#N/A</v>
      </c>
      <c r="L678" s="17"/>
      <c r="M678" s="18">
        <f t="shared" si="43"/>
        <v>0</v>
      </c>
      <c r="N678" s="19" t="str">
        <f t="shared" si="44"/>
        <v>Không</v>
      </c>
      <c r="O678" s="19" t="e">
        <f>VLOOKUP($A678,DSMYDTU!$A$2:$G$487,7,0)</f>
        <v>#N/A</v>
      </c>
      <c r="P678" s="20"/>
      <c r="Q678" s="53" t="e">
        <f t="shared" si="45"/>
        <v>#N/A</v>
      </c>
      <c r="R678" s="17" t="e">
        <f>VLOOKUP($B678,'TK MYDTU'!$B$8:$X$5049,18,0)</f>
        <v>#N/A</v>
      </c>
      <c r="T678" s="2"/>
      <c r="U678" s="19"/>
      <c r="V678" s="19"/>
    </row>
    <row r="679" spans="1:22" ht="13.8">
      <c r="A679" s="14">
        <v>673</v>
      </c>
      <c r="B679" s="15" t="e">
        <f>VLOOKUP($A679,DSMYDTU!$A$2:$E$487,2,0)</f>
        <v>#N/A</v>
      </c>
      <c r="C679" s="51" t="e">
        <f>VLOOKUP($A679,DSMYDTU!$A$2:$G$487,3,0)</f>
        <v>#N/A</v>
      </c>
      <c r="D679" s="52" t="e">
        <f>VLOOKUP($A679,DSMYDTU!$A$2:$G$487,4,0)</f>
        <v>#N/A</v>
      </c>
      <c r="E679" s="15" t="e">
        <f>VLOOKUP($A679,DSMYDTU!$A$2:$G$487,5,0)</f>
        <v>#N/A</v>
      </c>
      <c r="F679" s="16" t="e">
        <f>VLOOKUP($A679,DSMYDTU!$A$2:$G$487,6,0)</f>
        <v>#N/A</v>
      </c>
      <c r="G679" s="17" t="e">
        <f>VLOOKUP(B679,'TK MYDTU'!$B$8:$Q$8047,13,0)</f>
        <v>#N/A</v>
      </c>
      <c r="H679" s="17" t="e">
        <f>VLOOKUP(B679,'TK MYDTU'!$B$8:$Q$8047,14,0)</f>
        <v>#N/A</v>
      </c>
      <c r="I679" s="17" t="e">
        <f>VLOOKUP(B679,'TK MYDTU'!$B$8:$Q$8047,15,0)</f>
        <v>#N/A</v>
      </c>
      <c r="J679" s="17" t="e">
        <f>VLOOKUP(B679,'TK MYDTU'!$B$8:$Q$8047,16,0)</f>
        <v>#N/A</v>
      </c>
      <c r="K679" s="17" t="e">
        <f t="shared" si="42"/>
        <v>#N/A</v>
      </c>
      <c r="L679" s="17"/>
      <c r="M679" s="18">
        <f t="shared" si="43"/>
        <v>0</v>
      </c>
      <c r="N679" s="19" t="str">
        <f t="shared" si="44"/>
        <v>Không</v>
      </c>
      <c r="O679" s="19" t="e">
        <f>VLOOKUP($A679,DSMYDTU!$A$2:$G$487,7,0)</f>
        <v>#N/A</v>
      </c>
      <c r="P679" s="20"/>
      <c r="Q679" s="53" t="e">
        <f t="shared" si="45"/>
        <v>#N/A</v>
      </c>
      <c r="R679" s="17" t="e">
        <f>VLOOKUP($B679,'TK MYDTU'!$B$8:$X$5049,18,0)</f>
        <v>#N/A</v>
      </c>
      <c r="T679" s="2"/>
      <c r="U679" s="19"/>
      <c r="V679" s="19"/>
    </row>
    <row r="680" spans="1:22" ht="13.8">
      <c r="A680" s="14">
        <v>674</v>
      </c>
      <c r="B680" s="15" t="e">
        <f>VLOOKUP($A680,DSMYDTU!$A$2:$E$487,2,0)</f>
        <v>#N/A</v>
      </c>
      <c r="C680" s="51" t="e">
        <f>VLOOKUP($A680,DSMYDTU!$A$2:$G$487,3,0)</f>
        <v>#N/A</v>
      </c>
      <c r="D680" s="52" t="e">
        <f>VLOOKUP($A680,DSMYDTU!$A$2:$G$487,4,0)</f>
        <v>#N/A</v>
      </c>
      <c r="E680" s="15" t="e">
        <f>VLOOKUP($A680,DSMYDTU!$A$2:$G$487,5,0)</f>
        <v>#N/A</v>
      </c>
      <c r="F680" s="16" t="e">
        <f>VLOOKUP($A680,DSMYDTU!$A$2:$G$487,6,0)</f>
        <v>#N/A</v>
      </c>
      <c r="G680" s="17" t="e">
        <f>VLOOKUP(B680,'TK MYDTU'!$B$8:$Q$8047,13,0)</f>
        <v>#N/A</v>
      </c>
      <c r="H680" s="17" t="e">
        <f>VLOOKUP(B680,'TK MYDTU'!$B$8:$Q$8047,14,0)</f>
        <v>#N/A</v>
      </c>
      <c r="I680" s="17" t="e">
        <f>VLOOKUP(B680,'TK MYDTU'!$B$8:$Q$8047,15,0)</f>
        <v>#N/A</v>
      </c>
      <c r="J680" s="17" t="e">
        <f>VLOOKUP(B680,'TK MYDTU'!$B$8:$Q$8047,16,0)</f>
        <v>#N/A</v>
      </c>
      <c r="K680" s="17" t="e">
        <f t="shared" si="42"/>
        <v>#N/A</v>
      </c>
      <c r="L680" s="17"/>
      <c r="M680" s="18">
        <f t="shared" si="43"/>
        <v>0</v>
      </c>
      <c r="N680" s="19" t="str">
        <f t="shared" si="44"/>
        <v>Không</v>
      </c>
      <c r="O680" s="19" t="e">
        <f>VLOOKUP($A680,DSMYDTU!$A$2:$G$487,7,0)</f>
        <v>#N/A</v>
      </c>
      <c r="P680" s="20"/>
      <c r="Q680" s="53" t="e">
        <f t="shared" si="45"/>
        <v>#N/A</v>
      </c>
      <c r="R680" s="17" t="e">
        <f>VLOOKUP($B680,'TK MYDTU'!$B$8:$X$5049,18,0)</f>
        <v>#N/A</v>
      </c>
      <c r="T680" s="2"/>
      <c r="U680" s="19"/>
      <c r="V680" s="19"/>
    </row>
    <row r="681" spans="1:22" ht="13.8">
      <c r="A681" s="14">
        <v>675</v>
      </c>
      <c r="B681" s="15" t="e">
        <f>VLOOKUP($A681,DSMYDTU!$A$2:$E$487,2,0)</f>
        <v>#N/A</v>
      </c>
      <c r="C681" s="51" t="e">
        <f>VLOOKUP($A681,DSMYDTU!$A$2:$G$487,3,0)</f>
        <v>#N/A</v>
      </c>
      <c r="D681" s="52" t="e">
        <f>VLOOKUP($A681,DSMYDTU!$A$2:$G$487,4,0)</f>
        <v>#N/A</v>
      </c>
      <c r="E681" s="15" t="e">
        <f>VLOOKUP($A681,DSMYDTU!$A$2:$G$487,5,0)</f>
        <v>#N/A</v>
      </c>
      <c r="F681" s="16" t="e">
        <f>VLOOKUP($A681,DSMYDTU!$A$2:$G$487,6,0)</f>
        <v>#N/A</v>
      </c>
      <c r="G681" s="17" t="e">
        <f>VLOOKUP(B681,'TK MYDTU'!$B$8:$Q$8047,13,0)</f>
        <v>#N/A</v>
      </c>
      <c r="H681" s="17" t="e">
        <f>VLOOKUP(B681,'TK MYDTU'!$B$8:$Q$8047,14,0)</f>
        <v>#N/A</v>
      </c>
      <c r="I681" s="17" t="e">
        <f>VLOOKUP(B681,'TK MYDTU'!$B$8:$Q$8047,15,0)</f>
        <v>#N/A</v>
      </c>
      <c r="J681" s="17" t="e">
        <f>VLOOKUP(B681,'TK MYDTU'!$B$8:$Q$8047,16,0)</f>
        <v>#N/A</v>
      </c>
      <c r="K681" s="17" t="e">
        <f t="shared" si="42"/>
        <v>#N/A</v>
      </c>
      <c r="L681" s="17"/>
      <c r="M681" s="18">
        <f t="shared" si="43"/>
        <v>0</v>
      </c>
      <c r="N681" s="19" t="str">
        <f t="shared" si="44"/>
        <v>Không</v>
      </c>
      <c r="O681" s="19" t="e">
        <f>VLOOKUP($A681,DSMYDTU!$A$2:$G$487,7,0)</f>
        <v>#N/A</v>
      </c>
      <c r="P681" s="20"/>
      <c r="Q681" s="53" t="e">
        <f t="shared" si="45"/>
        <v>#N/A</v>
      </c>
      <c r="R681" s="17" t="e">
        <f>VLOOKUP($B681,'TK MYDTU'!$B$8:$X$5049,18,0)</f>
        <v>#N/A</v>
      </c>
      <c r="T681" s="2"/>
      <c r="U681" s="19"/>
      <c r="V681" s="19"/>
    </row>
    <row r="682" spans="1:22" ht="13.8">
      <c r="A682" s="14">
        <v>676</v>
      </c>
      <c r="B682" s="15" t="e">
        <f>VLOOKUP($A682,DSMYDTU!$A$2:$E$487,2,0)</f>
        <v>#N/A</v>
      </c>
      <c r="C682" s="51" t="e">
        <f>VLOOKUP($A682,DSMYDTU!$A$2:$G$487,3,0)</f>
        <v>#N/A</v>
      </c>
      <c r="D682" s="52" t="e">
        <f>VLOOKUP($A682,DSMYDTU!$A$2:$G$487,4,0)</f>
        <v>#N/A</v>
      </c>
      <c r="E682" s="15" t="e">
        <f>VLOOKUP($A682,DSMYDTU!$A$2:$G$487,5,0)</f>
        <v>#N/A</v>
      </c>
      <c r="F682" s="16" t="e">
        <f>VLOOKUP($A682,DSMYDTU!$A$2:$G$487,6,0)</f>
        <v>#N/A</v>
      </c>
      <c r="G682" s="17" t="e">
        <f>VLOOKUP(B682,'TK MYDTU'!$B$8:$Q$8047,13,0)</f>
        <v>#N/A</v>
      </c>
      <c r="H682" s="17" t="e">
        <f>VLOOKUP(B682,'TK MYDTU'!$B$8:$Q$8047,14,0)</f>
        <v>#N/A</v>
      </c>
      <c r="I682" s="17" t="e">
        <f>VLOOKUP(B682,'TK MYDTU'!$B$8:$Q$8047,15,0)</f>
        <v>#N/A</v>
      </c>
      <c r="J682" s="17" t="e">
        <f>VLOOKUP(B682,'TK MYDTU'!$B$8:$Q$8047,16,0)</f>
        <v>#N/A</v>
      </c>
      <c r="K682" s="17" t="e">
        <f t="shared" si="42"/>
        <v>#N/A</v>
      </c>
      <c r="L682" s="17"/>
      <c r="M682" s="18">
        <f t="shared" si="43"/>
        <v>0</v>
      </c>
      <c r="N682" s="19" t="str">
        <f t="shared" si="44"/>
        <v>Không</v>
      </c>
      <c r="O682" s="19" t="e">
        <f>VLOOKUP($A682,DSMYDTU!$A$2:$G$487,7,0)</f>
        <v>#N/A</v>
      </c>
      <c r="P682" s="20"/>
      <c r="Q682" s="53" t="e">
        <f t="shared" si="45"/>
        <v>#N/A</v>
      </c>
      <c r="R682" s="17" t="e">
        <f>VLOOKUP($B682,'TK MYDTU'!$B$8:$X$5049,18,0)</f>
        <v>#N/A</v>
      </c>
      <c r="T682" s="2"/>
      <c r="U682" s="19"/>
      <c r="V682" s="19"/>
    </row>
    <row r="683" spans="1:22" ht="13.8">
      <c r="A683" s="14">
        <v>677</v>
      </c>
      <c r="B683" s="15" t="e">
        <f>VLOOKUP($A683,DSMYDTU!$A$2:$E$487,2,0)</f>
        <v>#N/A</v>
      </c>
      <c r="C683" s="51" t="e">
        <f>VLOOKUP($A683,DSMYDTU!$A$2:$G$487,3,0)</f>
        <v>#N/A</v>
      </c>
      <c r="D683" s="52" t="e">
        <f>VLOOKUP($A683,DSMYDTU!$A$2:$G$487,4,0)</f>
        <v>#N/A</v>
      </c>
      <c r="E683" s="15" t="e">
        <f>VLOOKUP($A683,DSMYDTU!$A$2:$G$487,5,0)</f>
        <v>#N/A</v>
      </c>
      <c r="F683" s="16" t="e">
        <f>VLOOKUP($A683,DSMYDTU!$A$2:$G$487,6,0)</f>
        <v>#N/A</v>
      </c>
      <c r="G683" s="17" t="e">
        <f>VLOOKUP(B683,'TK MYDTU'!$B$8:$Q$8047,13,0)</f>
        <v>#N/A</v>
      </c>
      <c r="H683" s="17" t="e">
        <f>VLOOKUP(B683,'TK MYDTU'!$B$8:$Q$8047,14,0)</f>
        <v>#N/A</v>
      </c>
      <c r="I683" s="17" t="e">
        <f>VLOOKUP(B683,'TK MYDTU'!$B$8:$Q$8047,15,0)</f>
        <v>#N/A</v>
      </c>
      <c r="J683" s="17" t="e">
        <f>VLOOKUP(B683,'TK MYDTU'!$B$8:$Q$8047,16,0)</f>
        <v>#N/A</v>
      </c>
      <c r="K683" s="17" t="e">
        <f t="shared" si="42"/>
        <v>#N/A</v>
      </c>
      <c r="L683" s="17"/>
      <c r="M683" s="18">
        <f t="shared" si="43"/>
        <v>0</v>
      </c>
      <c r="N683" s="19" t="str">
        <f t="shared" si="44"/>
        <v>Không</v>
      </c>
      <c r="O683" s="19" t="e">
        <f>VLOOKUP($A683,DSMYDTU!$A$2:$G$487,7,0)</f>
        <v>#N/A</v>
      </c>
      <c r="P683" s="20"/>
      <c r="Q683" s="53" t="e">
        <f t="shared" si="45"/>
        <v>#N/A</v>
      </c>
      <c r="R683" s="17" t="e">
        <f>VLOOKUP($B683,'TK MYDTU'!$B$8:$X$5049,18,0)</f>
        <v>#N/A</v>
      </c>
      <c r="T683" s="2"/>
      <c r="U683" s="19"/>
      <c r="V683" s="19"/>
    </row>
    <row r="684" spans="1:22" ht="13.8">
      <c r="A684" s="14">
        <v>678</v>
      </c>
      <c r="B684" s="15" t="e">
        <f>VLOOKUP($A684,DSMYDTU!$A$2:$E$487,2,0)</f>
        <v>#N/A</v>
      </c>
      <c r="C684" s="51" t="e">
        <f>VLOOKUP($A684,DSMYDTU!$A$2:$G$487,3,0)</f>
        <v>#N/A</v>
      </c>
      <c r="D684" s="52" t="e">
        <f>VLOOKUP($A684,DSMYDTU!$A$2:$G$487,4,0)</f>
        <v>#N/A</v>
      </c>
      <c r="E684" s="15" t="e">
        <f>VLOOKUP($A684,DSMYDTU!$A$2:$G$487,5,0)</f>
        <v>#N/A</v>
      </c>
      <c r="F684" s="16" t="e">
        <f>VLOOKUP($A684,DSMYDTU!$A$2:$G$487,6,0)</f>
        <v>#N/A</v>
      </c>
      <c r="G684" s="17" t="e">
        <f>VLOOKUP(B684,'TK MYDTU'!$B$8:$Q$8047,13,0)</f>
        <v>#N/A</v>
      </c>
      <c r="H684" s="17" t="e">
        <f>VLOOKUP(B684,'TK MYDTU'!$B$8:$Q$8047,14,0)</f>
        <v>#N/A</v>
      </c>
      <c r="I684" s="17" t="e">
        <f>VLOOKUP(B684,'TK MYDTU'!$B$8:$Q$8047,15,0)</f>
        <v>#N/A</v>
      </c>
      <c r="J684" s="17" t="e">
        <f>VLOOKUP(B684,'TK MYDTU'!$B$8:$Q$8047,16,0)</f>
        <v>#N/A</v>
      </c>
      <c r="K684" s="17" t="e">
        <f t="shared" si="42"/>
        <v>#N/A</v>
      </c>
      <c r="L684" s="17"/>
      <c r="M684" s="18">
        <f t="shared" si="43"/>
        <v>0</v>
      </c>
      <c r="N684" s="19" t="str">
        <f t="shared" si="44"/>
        <v>Không</v>
      </c>
      <c r="O684" s="19" t="e">
        <f>VLOOKUP($A684,DSMYDTU!$A$2:$G$487,7,0)</f>
        <v>#N/A</v>
      </c>
      <c r="P684" s="20"/>
      <c r="Q684" s="53" t="e">
        <f t="shared" si="45"/>
        <v>#N/A</v>
      </c>
      <c r="R684" s="17" t="e">
        <f>VLOOKUP($B684,'TK MYDTU'!$B$8:$X$5049,18,0)</f>
        <v>#N/A</v>
      </c>
      <c r="T684" s="2"/>
      <c r="U684" s="19"/>
      <c r="V684" s="19"/>
    </row>
    <row r="685" spans="1:22" ht="13.8">
      <c r="A685" s="14">
        <v>679</v>
      </c>
      <c r="B685" s="15" t="e">
        <f>VLOOKUP($A685,DSMYDTU!$A$2:$E$487,2,0)</f>
        <v>#N/A</v>
      </c>
      <c r="C685" s="51" t="e">
        <f>VLOOKUP($A685,DSMYDTU!$A$2:$G$487,3,0)</f>
        <v>#N/A</v>
      </c>
      <c r="D685" s="52" t="e">
        <f>VLOOKUP($A685,DSMYDTU!$A$2:$G$487,4,0)</f>
        <v>#N/A</v>
      </c>
      <c r="E685" s="15" t="e">
        <f>VLOOKUP($A685,DSMYDTU!$A$2:$G$487,5,0)</f>
        <v>#N/A</v>
      </c>
      <c r="F685" s="16" t="e">
        <f>VLOOKUP($A685,DSMYDTU!$A$2:$G$487,6,0)</f>
        <v>#N/A</v>
      </c>
      <c r="G685" s="17" t="e">
        <f>VLOOKUP(B685,'TK MYDTU'!$B$8:$Q$8047,13,0)</f>
        <v>#N/A</v>
      </c>
      <c r="H685" s="17" t="e">
        <f>VLOOKUP(B685,'TK MYDTU'!$B$8:$Q$8047,14,0)</f>
        <v>#N/A</v>
      </c>
      <c r="I685" s="17" t="e">
        <f>VLOOKUP(B685,'TK MYDTU'!$B$8:$Q$8047,15,0)</f>
        <v>#N/A</v>
      </c>
      <c r="J685" s="17" t="e">
        <f>VLOOKUP(B685,'TK MYDTU'!$B$8:$Q$8047,16,0)</f>
        <v>#N/A</v>
      </c>
      <c r="K685" s="17" t="e">
        <f t="shared" si="42"/>
        <v>#N/A</v>
      </c>
      <c r="L685" s="17"/>
      <c r="M685" s="18">
        <f t="shared" si="43"/>
        <v>0</v>
      </c>
      <c r="N685" s="19" t="str">
        <f t="shared" si="44"/>
        <v>Không</v>
      </c>
      <c r="O685" s="19" t="e">
        <f>VLOOKUP($A685,DSMYDTU!$A$2:$G$487,7,0)</f>
        <v>#N/A</v>
      </c>
      <c r="P685" s="20"/>
      <c r="Q685" s="53" t="e">
        <f t="shared" si="45"/>
        <v>#N/A</v>
      </c>
      <c r="R685" s="17" t="e">
        <f>VLOOKUP($B685,'TK MYDTU'!$B$8:$X$5049,18,0)</f>
        <v>#N/A</v>
      </c>
      <c r="T685" s="2"/>
      <c r="U685" s="19"/>
      <c r="V685" s="19"/>
    </row>
    <row r="686" spans="1:22" ht="13.8">
      <c r="A686" s="14">
        <v>680</v>
      </c>
      <c r="B686" s="15" t="e">
        <f>VLOOKUP($A686,DSMYDTU!$A$2:$E$487,2,0)</f>
        <v>#N/A</v>
      </c>
      <c r="C686" s="51" t="e">
        <f>VLOOKUP($A686,DSMYDTU!$A$2:$G$487,3,0)</f>
        <v>#N/A</v>
      </c>
      <c r="D686" s="52" t="e">
        <f>VLOOKUP($A686,DSMYDTU!$A$2:$G$487,4,0)</f>
        <v>#N/A</v>
      </c>
      <c r="E686" s="15" t="e">
        <f>VLOOKUP($A686,DSMYDTU!$A$2:$G$487,5,0)</f>
        <v>#N/A</v>
      </c>
      <c r="F686" s="16" t="e">
        <f>VLOOKUP($A686,DSMYDTU!$A$2:$G$487,6,0)</f>
        <v>#N/A</v>
      </c>
      <c r="G686" s="17" t="e">
        <f>VLOOKUP(B686,'TK MYDTU'!$B$8:$Q$8047,13,0)</f>
        <v>#N/A</v>
      </c>
      <c r="H686" s="17" t="e">
        <f>VLOOKUP(B686,'TK MYDTU'!$B$8:$Q$8047,14,0)</f>
        <v>#N/A</v>
      </c>
      <c r="I686" s="17" t="e">
        <f>VLOOKUP(B686,'TK MYDTU'!$B$8:$Q$8047,15,0)</f>
        <v>#N/A</v>
      </c>
      <c r="J686" s="17" t="e">
        <f>VLOOKUP(B686,'TK MYDTU'!$B$8:$Q$8047,16,0)</f>
        <v>#N/A</v>
      </c>
      <c r="K686" s="17" t="e">
        <f t="shared" si="42"/>
        <v>#N/A</v>
      </c>
      <c r="L686" s="17"/>
      <c r="M686" s="18">
        <f t="shared" si="43"/>
        <v>0</v>
      </c>
      <c r="N686" s="19" t="str">
        <f t="shared" si="44"/>
        <v>Không</v>
      </c>
      <c r="O686" s="19" t="e">
        <f>VLOOKUP($A686,DSMYDTU!$A$2:$G$487,7,0)</f>
        <v>#N/A</v>
      </c>
      <c r="P686" s="20"/>
      <c r="Q686" s="53" t="e">
        <f t="shared" si="45"/>
        <v>#N/A</v>
      </c>
      <c r="R686" s="17" t="e">
        <f>VLOOKUP($B686,'TK MYDTU'!$B$8:$X$5049,18,0)</f>
        <v>#N/A</v>
      </c>
      <c r="T686" s="2"/>
      <c r="U686" s="19"/>
      <c r="V686" s="19"/>
    </row>
    <row r="687" spans="1:22" ht="13.8">
      <c r="A687" s="14">
        <v>681</v>
      </c>
      <c r="B687" s="15" t="e">
        <f>VLOOKUP($A687,DSMYDTU!$A$2:$E$487,2,0)</f>
        <v>#N/A</v>
      </c>
      <c r="C687" s="51" t="e">
        <f>VLOOKUP($A687,DSMYDTU!$A$2:$G$487,3,0)</f>
        <v>#N/A</v>
      </c>
      <c r="D687" s="52" t="e">
        <f>VLOOKUP($A687,DSMYDTU!$A$2:$G$487,4,0)</f>
        <v>#N/A</v>
      </c>
      <c r="E687" s="15" t="e">
        <f>VLOOKUP($A687,DSMYDTU!$A$2:$G$487,5,0)</f>
        <v>#N/A</v>
      </c>
      <c r="F687" s="16" t="e">
        <f>VLOOKUP($A687,DSMYDTU!$A$2:$G$487,6,0)</f>
        <v>#N/A</v>
      </c>
      <c r="G687" s="17" t="e">
        <f>VLOOKUP(B687,'TK MYDTU'!$B$8:$Q$8047,13,0)</f>
        <v>#N/A</v>
      </c>
      <c r="H687" s="17" t="e">
        <f>VLOOKUP(B687,'TK MYDTU'!$B$8:$Q$8047,14,0)</f>
        <v>#N/A</v>
      </c>
      <c r="I687" s="17" t="e">
        <f>VLOOKUP(B687,'TK MYDTU'!$B$8:$Q$8047,15,0)</f>
        <v>#N/A</v>
      </c>
      <c r="J687" s="17" t="e">
        <f>VLOOKUP(B687,'TK MYDTU'!$B$8:$Q$8047,16,0)</f>
        <v>#N/A</v>
      </c>
      <c r="K687" s="17" t="e">
        <f t="shared" si="42"/>
        <v>#N/A</v>
      </c>
      <c r="L687" s="17"/>
      <c r="M687" s="18">
        <f t="shared" si="43"/>
        <v>0</v>
      </c>
      <c r="N687" s="19" t="str">
        <f t="shared" si="44"/>
        <v>Không</v>
      </c>
      <c r="O687" s="19" t="e">
        <f>VLOOKUP($A687,DSMYDTU!$A$2:$G$487,7,0)</f>
        <v>#N/A</v>
      </c>
      <c r="P687" s="20"/>
      <c r="Q687" s="53" t="e">
        <f t="shared" si="45"/>
        <v>#N/A</v>
      </c>
      <c r="R687" s="17" t="e">
        <f>VLOOKUP($B687,'TK MYDTU'!$B$8:$X$5049,18,0)</f>
        <v>#N/A</v>
      </c>
      <c r="T687" s="2"/>
      <c r="U687" s="19"/>
      <c r="V687" s="19"/>
    </row>
    <row r="688" spans="1:22" ht="13.8">
      <c r="A688" s="14">
        <v>682</v>
      </c>
      <c r="B688" s="15" t="e">
        <f>VLOOKUP($A688,DSMYDTU!$A$2:$E$487,2,0)</f>
        <v>#N/A</v>
      </c>
      <c r="C688" s="51" t="e">
        <f>VLOOKUP($A688,DSMYDTU!$A$2:$G$487,3,0)</f>
        <v>#N/A</v>
      </c>
      <c r="D688" s="52" t="e">
        <f>VLOOKUP($A688,DSMYDTU!$A$2:$G$487,4,0)</f>
        <v>#N/A</v>
      </c>
      <c r="E688" s="15" t="e">
        <f>VLOOKUP($A688,DSMYDTU!$A$2:$G$487,5,0)</f>
        <v>#N/A</v>
      </c>
      <c r="F688" s="16" t="e">
        <f>VLOOKUP($A688,DSMYDTU!$A$2:$G$487,6,0)</f>
        <v>#N/A</v>
      </c>
      <c r="G688" s="17" t="e">
        <f>VLOOKUP(B688,'TK MYDTU'!$B$8:$Q$8047,13,0)</f>
        <v>#N/A</v>
      </c>
      <c r="H688" s="17" t="e">
        <f>VLOOKUP(B688,'TK MYDTU'!$B$8:$Q$8047,14,0)</f>
        <v>#N/A</v>
      </c>
      <c r="I688" s="17" t="e">
        <f>VLOOKUP(B688,'TK MYDTU'!$B$8:$Q$8047,15,0)</f>
        <v>#N/A</v>
      </c>
      <c r="J688" s="17" t="e">
        <f>VLOOKUP(B688,'TK MYDTU'!$B$8:$Q$8047,16,0)</f>
        <v>#N/A</v>
      </c>
      <c r="K688" s="17" t="e">
        <f t="shared" si="42"/>
        <v>#N/A</v>
      </c>
      <c r="L688" s="17"/>
      <c r="M688" s="18">
        <f t="shared" si="43"/>
        <v>0</v>
      </c>
      <c r="N688" s="19" t="str">
        <f t="shared" si="44"/>
        <v>Không</v>
      </c>
      <c r="O688" s="19" t="e">
        <f>VLOOKUP($A688,DSMYDTU!$A$2:$G$487,7,0)</f>
        <v>#N/A</v>
      </c>
      <c r="P688" s="20"/>
      <c r="Q688" s="53" t="e">
        <f t="shared" si="45"/>
        <v>#N/A</v>
      </c>
      <c r="R688" s="17" t="e">
        <f>VLOOKUP($B688,'TK MYDTU'!$B$8:$X$5049,18,0)</f>
        <v>#N/A</v>
      </c>
      <c r="T688" s="2"/>
      <c r="U688" s="19"/>
      <c r="V688" s="19"/>
    </row>
    <row r="689" spans="1:22" ht="13.8">
      <c r="A689" s="14">
        <v>683</v>
      </c>
      <c r="B689" s="15" t="e">
        <f>VLOOKUP($A689,DSMYDTU!$A$2:$E$487,2,0)</f>
        <v>#N/A</v>
      </c>
      <c r="C689" s="51" t="e">
        <f>VLOOKUP($A689,DSMYDTU!$A$2:$G$487,3,0)</f>
        <v>#N/A</v>
      </c>
      <c r="D689" s="52" t="e">
        <f>VLOOKUP($A689,DSMYDTU!$A$2:$G$487,4,0)</f>
        <v>#N/A</v>
      </c>
      <c r="E689" s="15" t="e">
        <f>VLOOKUP($A689,DSMYDTU!$A$2:$G$487,5,0)</f>
        <v>#N/A</v>
      </c>
      <c r="F689" s="16" t="e">
        <f>VLOOKUP($A689,DSMYDTU!$A$2:$G$487,6,0)</f>
        <v>#N/A</v>
      </c>
      <c r="G689" s="17" t="e">
        <f>VLOOKUP(B689,'TK MYDTU'!$B$8:$Q$8047,13,0)</f>
        <v>#N/A</v>
      </c>
      <c r="H689" s="17" t="e">
        <f>VLOOKUP(B689,'TK MYDTU'!$B$8:$Q$8047,14,0)</f>
        <v>#N/A</v>
      </c>
      <c r="I689" s="17" t="e">
        <f>VLOOKUP(B689,'TK MYDTU'!$B$8:$Q$8047,15,0)</f>
        <v>#N/A</v>
      </c>
      <c r="J689" s="17" t="e">
        <f>VLOOKUP(B689,'TK MYDTU'!$B$8:$Q$8047,16,0)</f>
        <v>#N/A</v>
      </c>
      <c r="K689" s="17" t="e">
        <f t="shared" si="42"/>
        <v>#N/A</v>
      </c>
      <c r="L689" s="17"/>
      <c r="M689" s="18">
        <f t="shared" si="43"/>
        <v>0</v>
      </c>
      <c r="N689" s="19" t="str">
        <f t="shared" si="44"/>
        <v>Không</v>
      </c>
      <c r="O689" s="19" t="e">
        <f>VLOOKUP($A689,DSMYDTU!$A$2:$G$487,7,0)</f>
        <v>#N/A</v>
      </c>
      <c r="P689" s="20"/>
      <c r="Q689" s="53" t="e">
        <f t="shared" si="45"/>
        <v>#N/A</v>
      </c>
      <c r="R689" s="17" t="e">
        <f>VLOOKUP($B689,'TK MYDTU'!$B$8:$X$5049,18,0)</f>
        <v>#N/A</v>
      </c>
      <c r="T689" s="2"/>
      <c r="U689" s="19"/>
      <c r="V689" s="19"/>
    </row>
    <row r="690" spans="1:22" ht="13.8">
      <c r="A690" s="14">
        <v>684</v>
      </c>
      <c r="B690" s="15" t="e">
        <f>VLOOKUP($A690,DSMYDTU!$A$2:$E$487,2,0)</f>
        <v>#N/A</v>
      </c>
      <c r="C690" s="51" t="e">
        <f>VLOOKUP($A690,DSMYDTU!$A$2:$G$487,3,0)</f>
        <v>#N/A</v>
      </c>
      <c r="D690" s="52" t="e">
        <f>VLOOKUP($A690,DSMYDTU!$A$2:$G$487,4,0)</f>
        <v>#N/A</v>
      </c>
      <c r="E690" s="15" t="e">
        <f>VLOOKUP($A690,DSMYDTU!$A$2:$G$487,5,0)</f>
        <v>#N/A</v>
      </c>
      <c r="F690" s="16" t="e">
        <f>VLOOKUP($A690,DSMYDTU!$A$2:$G$487,6,0)</f>
        <v>#N/A</v>
      </c>
      <c r="G690" s="17" t="e">
        <f>VLOOKUP(B690,'TK MYDTU'!$B$8:$Q$8047,13,0)</f>
        <v>#N/A</v>
      </c>
      <c r="H690" s="17" t="e">
        <f>VLOOKUP(B690,'TK MYDTU'!$B$8:$Q$8047,14,0)</f>
        <v>#N/A</v>
      </c>
      <c r="I690" s="17" t="e">
        <f>VLOOKUP(B690,'TK MYDTU'!$B$8:$Q$8047,15,0)</f>
        <v>#N/A</v>
      </c>
      <c r="J690" s="17" t="e">
        <f>VLOOKUP(B690,'TK MYDTU'!$B$8:$Q$8047,16,0)</f>
        <v>#N/A</v>
      </c>
      <c r="K690" s="17" t="e">
        <f t="shared" si="42"/>
        <v>#N/A</v>
      </c>
      <c r="L690" s="17"/>
      <c r="M690" s="18">
        <f t="shared" si="43"/>
        <v>0</v>
      </c>
      <c r="N690" s="19" t="str">
        <f t="shared" si="44"/>
        <v>Không</v>
      </c>
      <c r="O690" s="19" t="e">
        <f>VLOOKUP($A690,DSMYDTU!$A$2:$G$487,7,0)</f>
        <v>#N/A</v>
      </c>
      <c r="P690" s="20"/>
      <c r="Q690" s="53" t="e">
        <f t="shared" si="45"/>
        <v>#N/A</v>
      </c>
      <c r="R690" s="17" t="e">
        <f>VLOOKUP($B690,'TK MYDTU'!$B$8:$X$5049,18,0)</f>
        <v>#N/A</v>
      </c>
      <c r="T690" s="2"/>
      <c r="U690" s="19"/>
      <c r="V690" s="19"/>
    </row>
    <row r="691" spans="1:22" ht="13.8">
      <c r="A691" s="14">
        <v>685</v>
      </c>
      <c r="B691" s="15" t="e">
        <f>VLOOKUP($A691,DSMYDTU!$A$2:$E$487,2,0)</f>
        <v>#N/A</v>
      </c>
      <c r="C691" s="51" t="e">
        <f>VLOOKUP($A691,DSMYDTU!$A$2:$G$487,3,0)</f>
        <v>#N/A</v>
      </c>
      <c r="D691" s="52" t="e">
        <f>VLOOKUP($A691,DSMYDTU!$A$2:$G$487,4,0)</f>
        <v>#N/A</v>
      </c>
      <c r="E691" s="15" t="e">
        <f>VLOOKUP($A691,DSMYDTU!$A$2:$G$487,5,0)</f>
        <v>#N/A</v>
      </c>
      <c r="F691" s="16" t="e">
        <f>VLOOKUP($A691,DSMYDTU!$A$2:$G$487,6,0)</f>
        <v>#N/A</v>
      </c>
      <c r="G691" s="17" t="e">
        <f>VLOOKUP(B691,'TK MYDTU'!$B$8:$Q$8047,13,0)</f>
        <v>#N/A</v>
      </c>
      <c r="H691" s="17" t="e">
        <f>VLOOKUP(B691,'TK MYDTU'!$B$8:$Q$8047,14,0)</f>
        <v>#N/A</v>
      </c>
      <c r="I691" s="17" t="e">
        <f>VLOOKUP(B691,'TK MYDTU'!$B$8:$Q$8047,15,0)</f>
        <v>#N/A</v>
      </c>
      <c r="J691" s="17" t="e">
        <f>VLOOKUP(B691,'TK MYDTU'!$B$8:$Q$8047,16,0)</f>
        <v>#N/A</v>
      </c>
      <c r="K691" s="17" t="e">
        <f t="shared" si="42"/>
        <v>#N/A</v>
      </c>
      <c r="L691" s="17"/>
      <c r="M691" s="18">
        <f t="shared" si="43"/>
        <v>0</v>
      </c>
      <c r="N691" s="19" t="str">
        <f t="shared" si="44"/>
        <v>Không</v>
      </c>
      <c r="O691" s="19" t="e">
        <f>VLOOKUP($A691,DSMYDTU!$A$2:$G$487,7,0)</f>
        <v>#N/A</v>
      </c>
      <c r="P691" s="20"/>
      <c r="Q691" s="53" t="e">
        <f t="shared" si="45"/>
        <v>#N/A</v>
      </c>
      <c r="R691" s="17" t="e">
        <f>VLOOKUP($B691,'TK MYDTU'!$B$8:$X$5049,18,0)</f>
        <v>#N/A</v>
      </c>
      <c r="T691" s="2"/>
      <c r="U691" s="19"/>
      <c r="V691" s="19"/>
    </row>
    <row r="692" spans="1:22" ht="13.8">
      <c r="A692" s="14">
        <v>686</v>
      </c>
      <c r="B692" s="15" t="e">
        <f>VLOOKUP($A692,DSMYDTU!$A$2:$E$487,2,0)</f>
        <v>#N/A</v>
      </c>
      <c r="C692" s="51" t="e">
        <f>VLOOKUP($A692,DSMYDTU!$A$2:$G$487,3,0)</f>
        <v>#N/A</v>
      </c>
      <c r="D692" s="52" t="e">
        <f>VLOOKUP($A692,DSMYDTU!$A$2:$G$487,4,0)</f>
        <v>#N/A</v>
      </c>
      <c r="E692" s="15" t="e">
        <f>VLOOKUP($A692,DSMYDTU!$A$2:$G$487,5,0)</f>
        <v>#N/A</v>
      </c>
      <c r="F692" s="16" t="e">
        <f>VLOOKUP($A692,DSMYDTU!$A$2:$G$487,6,0)</f>
        <v>#N/A</v>
      </c>
      <c r="G692" s="17" t="e">
        <f>VLOOKUP(B692,'TK MYDTU'!$B$8:$Q$8047,13,0)</f>
        <v>#N/A</v>
      </c>
      <c r="H692" s="17" t="e">
        <f>VLOOKUP(B692,'TK MYDTU'!$B$8:$Q$8047,14,0)</f>
        <v>#N/A</v>
      </c>
      <c r="I692" s="17" t="e">
        <f>VLOOKUP(B692,'TK MYDTU'!$B$8:$Q$8047,15,0)</f>
        <v>#N/A</v>
      </c>
      <c r="J692" s="17" t="e">
        <f>VLOOKUP(B692,'TK MYDTU'!$B$8:$Q$8047,16,0)</f>
        <v>#N/A</v>
      </c>
      <c r="K692" s="17" t="e">
        <f t="shared" si="42"/>
        <v>#N/A</v>
      </c>
      <c r="L692" s="17"/>
      <c r="M692" s="18">
        <f t="shared" si="43"/>
        <v>0</v>
      </c>
      <c r="N692" s="19" t="str">
        <f t="shared" si="44"/>
        <v>Không</v>
      </c>
      <c r="O692" s="19" t="e">
        <f>VLOOKUP($A692,DSMYDTU!$A$2:$G$487,7,0)</f>
        <v>#N/A</v>
      </c>
      <c r="P692" s="20"/>
      <c r="Q692" s="53" t="e">
        <f t="shared" si="45"/>
        <v>#N/A</v>
      </c>
      <c r="R692" s="17" t="e">
        <f>VLOOKUP($B692,'TK MYDTU'!$B$8:$X$5049,18,0)</f>
        <v>#N/A</v>
      </c>
      <c r="T692" s="2"/>
      <c r="U692" s="19"/>
      <c r="V692" s="19"/>
    </row>
    <row r="693" spans="1:22" ht="13.8">
      <c r="A693" s="14">
        <v>687</v>
      </c>
      <c r="B693" s="15" t="e">
        <f>VLOOKUP($A693,DSMYDTU!$A$2:$E$487,2,0)</f>
        <v>#N/A</v>
      </c>
      <c r="C693" s="51" t="e">
        <f>VLOOKUP($A693,DSMYDTU!$A$2:$G$487,3,0)</f>
        <v>#N/A</v>
      </c>
      <c r="D693" s="52" t="e">
        <f>VLOOKUP($A693,DSMYDTU!$A$2:$G$487,4,0)</f>
        <v>#N/A</v>
      </c>
      <c r="E693" s="15" t="e">
        <f>VLOOKUP($A693,DSMYDTU!$A$2:$G$487,5,0)</f>
        <v>#N/A</v>
      </c>
      <c r="F693" s="16" t="e">
        <f>VLOOKUP($A693,DSMYDTU!$A$2:$G$487,6,0)</f>
        <v>#N/A</v>
      </c>
      <c r="G693" s="17" t="e">
        <f>VLOOKUP(B693,'TK MYDTU'!$B$8:$Q$8047,13,0)</f>
        <v>#N/A</v>
      </c>
      <c r="H693" s="17" t="e">
        <f>VLOOKUP(B693,'TK MYDTU'!$B$8:$Q$8047,14,0)</f>
        <v>#N/A</v>
      </c>
      <c r="I693" s="17" t="e">
        <f>VLOOKUP(B693,'TK MYDTU'!$B$8:$Q$8047,15,0)</f>
        <v>#N/A</v>
      </c>
      <c r="J693" s="17" t="e">
        <f>VLOOKUP(B693,'TK MYDTU'!$B$8:$Q$8047,16,0)</f>
        <v>#N/A</v>
      </c>
      <c r="K693" s="17" t="e">
        <f t="shared" si="42"/>
        <v>#N/A</v>
      </c>
      <c r="L693" s="17"/>
      <c r="M693" s="18">
        <f t="shared" si="43"/>
        <v>0</v>
      </c>
      <c r="N693" s="19" t="str">
        <f t="shared" si="44"/>
        <v>Không</v>
      </c>
      <c r="O693" s="19" t="e">
        <f>VLOOKUP($A693,DSMYDTU!$A$2:$G$487,7,0)</f>
        <v>#N/A</v>
      </c>
      <c r="P693" s="20"/>
      <c r="Q693" s="53" t="e">
        <f t="shared" si="45"/>
        <v>#N/A</v>
      </c>
      <c r="R693" s="17" t="e">
        <f>VLOOKUP($B693,'TK MYDTU'!$B$8:$X$5049,18,0)</f>
        <v>#N/A</v>
      </c>
      <c r="T693" s="2"/>
      <c r="U693" s="19"/>
      <c r="V693" s="19"/>
    </row>
    <row r="694" spans="1:22" ht="13.8">
      <c r="A694" s="14">
        <v>688</v>
      </c>
      <c r="B694" s="15" t="e">
        <f>VLOOKUP($A694,DSMYDTU!$A$2:$E$487,2,0)</f>
        <v>#N/A</v>
      </c>
      <c r="C694" s="51" t="e">
        <f>VLOOKUP($A694,DSMYDTU!$A$2:$G$487,3,0)</f>
        <v>#N/A</v>
      </c>
      <c r="D694" s="52" t="e">
        <f>VLOOKUP($A694,DSMYDTU!$A$2:$G$487,4,0)</f>
        <v>#N/A</v>
      </c>
      <c r="E694" s="15" t="e">
        <f>VLOOKUP($A694,DSMYDTU!$A$2:$G$487,5,0)</f>
        <v>#N/A</v>
      </c>
      <c r="F694" s="16" t="e">
        <f>VLOOKUP($A694,DSMYDTU!$A$2:$G$487,6,0)</f>
        <v>#N/A</v>
      </c>
      <c r="G694" s="17" t="e">
        <f>VLOOKUP(B694,'TK MYDTU'!$B$8:$Q$8047,13,0)</f>
        <v>#N/A</v>
      </c>
      <c r="H694" s="17" t="e">
        <f>VLOOKUP(B694,'TK MYDTU'!$B$8:$Q$8047,14,0)</f>
        <v>#N/A</v>
      </c>
      <c r="I694" s="17" t="e">
        <f>VLOOKUP(B694,'TK MYDTU'!$B$8:$Q$8047,15,0)</f>
        <v>#N/A</v>
      </c>
      <c r="J694" s="17" t="e">
        <f>VLOOKUP(B694,'TK MYDTU'!$B$8:$Q$8047,16,0)</f>
        <v>#N/A</v>
      </c>
      <c r="K694" s="17" t="e">
        <f t="shared" si="42"/>
        <v>#N/A</v>
      </c>
      <c r="L694" s="17"/>
      <c r="M694" s="18">
        <f t="shared" si="43"/>
        <v>0</v>
      </c>
      <c r="N694" s="19" t="str">
        <f t="shared" si="44"/>
        <v>Không</v>
      </c>
      <c r="O694" s="19" t="e">
        <f>VLOOKUP($A694,DSMYDTU!$A$2:$G$487,7,0)</f>
        <v>#N/A</v>
      </c>
      <c r="P694" s="20"/>
      <c r="Q694" s="53" t="e">
        <f t="shared" si="45"/>
        <v>#N/A</v>
      </c>
      <c r="R694" s="17" t="e">
        <f>VLOOKUP($B694,'TK MYDTU'!$B$8:$X$5049,18,0)</f>
        <v>#N/A</v>
      </c>
      <c r="T694" s="2"/>
      <c r="U694" s="19"/>
      <c r="V694" s="19"/>
    </row>
    <row r="695" spans="1:22" ht="13.8">
      <c r="A695" s="14">
        <v>689</v>
      </c>
      <c r="B695" s="15" t="e">
        <f>VLOOKUP($A695,DSMYDTU!$A$2:$E$487,2,0)</f>
        <v>#N/A</v>
      </c>
      <c r="C695" s="51" t="e">
        <f>VLOOKUP($A695,DSMYDTU!$A$2:$G$487,3,0)</f>
        <v>#N/A</v>
      </c>
      <c r="D695" s="52" t="e">
        <f>VLOOKUP($A695,DSMYDTU!$A$2:$G$487,4,0)</f>
        <v>#N/A</v>
      </c>
      <c r="E695" s="15" t="e">
        <f>VLOOKUP($A695,DSMYDTU!$A$2:$G$487,5,0)</f>
        <v>#N/A</v>
      </c>
      <c r="F695" s="16" t="e">
        <f>VLOOKUP($A695,DSMYDTU!$A$2:$G$487,6,0)</f>
        <v>#N/A</v>
      </c>
      <c r="G695" s="17" t="e">
        <f>VLOOKUP(B695,'TK MYDTU'!$B$8:$Q$8047,13,0)</f>
        <v>#N/A</v>
      </c>
      <c r="H695" s="17" t="e">
        <f>VLOOKUP(B695,'TK MYDTU'!$B$8:$Q$8047,14,0)</f>
        <v>#N/A</v>
      </c>
      <c r="I695" s="17" t="e">
        <f>VLOOKUP(B695,'TK MYDTU'!$B$8:$Q$8047,15,0)</f>
        <v>#N/A</v>
      </c>
      <c r="J695" s="17" t="e">
        <f>VLOOKUP(B695,'TK MYDTU'!$B$8:$Q$8047,16,0)</f>
        <v>#N/A</v>
      </c>
      <c r="K695" s="17" t="e">
        <f t="shared" si="42"/>
        <v>#N/A</v>
      </c>
      <c r="L695" s="17"/>
      <c r="M695" s="18">
        <f t="shared" si="43"/>
        <v>0</v>
      </c>
      <c r="N695" s="19" t="str">
        <f t="shared" si="44"/>
        <v>Không</v>
      </c>
      <c r="O695" s="19" t="e">
        <f>VLOOKUP($A695,DSMYDTU!$A$2:$G$487,7,0)</f>
        <v>#N/A</v>
      </c>
      <c r="P695" s="20"/>
      <c r="Q695" s="53" t="e">
        <f t="shared" si="45"/>
        <v>#N/A</v>
      </c>
      <c r="R695" s="17" t="e">
        <f>VLOOKUP($B695,'TK MYDTU'!$B$8:$X$5049,18,0)</f>
        <v>#N/A</v>
      </c>
      <c r="T695" s="2"/>
      <c r="U695" s="19"/>
      <c r="V695" s="19"/>
    </row>
    <row r="696" spans="1:22" ht="13.8">
      <c r="A696" s="14">
        <v>690</v>
      </c>
      <c r="B696" s="15" t="e">
        <f>VLOOKUP($A696,DSMYDTU!$A$2:$E$487,2,0)</f>
        <v>#N/A</v>
      </c>
      <c r="C696" s="51" t="e">
        <f>VLOOKUP($A696,DSMYDTU!$A$2:$G$487,3,0)</f>
        <v>#N/A</v>
      </c>
      <c r="D696" s="52" t="e">
        <f>VLOOKUP($A696,DSMYDTU!$A$2:$G$487,4,0)</f>
        <v>#N/A</v>
      </c>
      <c r="E696" s="15" t="e">
        <f>VLOOKUP($A696,DSMYDTU!$A$2:$G$487,5,0)</f>
        <v>#N/A</v>
      </c>
      <c r="F696" s="16" t="e">
        <f>VLOOKUP($A696,DSMYDTU!$A$2:$G$487,6,0)</f>
        <v>#N/A</v>
      </c>
      <c r="G696" s="17" t="e">
        <f>VLOOKUP(B696,'TK MYDTU'!$B$8:$Q$8047,13,0)</f>
        <v>#N/A</v>
      </c>
      <c r="H696" s="17" t="e">
        <f>VLOOKUP(B696,'TK MYDTU'!$B$8:$Q$8047,14,0)</f>
        <v>#N/A</v>
      </c>
      <c r="I696" s="17" t="e">
        <f>VLOOKUP(B696,'TK MYDTU'!$B$8:$Q$8047,15,0)</f>
        <v>#N/A</v>
      </c>
      <c r="J696" s="17" t="e">
        <f>VLOOKUP(B696,'TK MYDTU'!$B$8:$Q$8047,16,0)</f>
        <v>#N/A</v>
      </c>
      <c r="K696" s="17" t="e">
        <f t="shared" si="42"/>
        <v>#N/A</v>
      </c>
      <c r="L696" s="17"/>
      <c r="M696" s="18">
        <f t="shared" si="43"/>
        <v>0</v>
      </c>
      <c r="N696" s="19" t="str">
        <f t="shared" si="44"/>
        <v>Không</v>
      </c>
      <c r="O696" s="19" t="e">
        <f>VLOOKUP($A696,DSMYDTU!$A$2:$G$487,7,0)</f>
        <v>#N/A</v>
      </c>
      <c r="P696" s="20"/>
      <c r="Q696" s="53" t="e">
        <f t="shared" si="45"/>
        <v>#N/A</v>
      </c>
      <c r="R696" s="17" t="e">
        <f>VLOOKUP($B696,'TK MYDTU'!$B$8:$X$5049,18,0)</f>
        <v>#N/A</v>
      </c>
      <c r="T696" s="2"/>
      <c r="U696" s="19"/>
      <c r="V696" s="19"/>
    </row>
    <row r="697" spans="1:22" ht="13.8">
      <c r="A697" s="14">
        <v>691</v>
      </c>
      <c r="B697" s="15" t="e">
        <f>VLOOKUP($A697,DSMYDTU!$A$2:$E$487,2,0)</f>
        <v>#N/A</v>
      </c>
      <c r="C697" s="51" t="e">
        <f>VLOOKUP($A697,DSMYDTU!$A$2:$G$487,3,0)</f>
        <v>#N/A</v>
      </c>
      <c r="D697" s="52" t="e">
        <f>VLOOKUP($A697,DSMYDTU!$A$2:$G$487,4,0)</f>
        <v>#N/A</v>
      </c>
      <c r="E697" s="15" t="e">
        <f>VLOOKUP($A697,DSMYDTU!$A$2:$G$487,5,0)</f>
        <v>#N/A</v>
      </c>
      <c r="F697" s="16" t="e">
        <f>VLOOKUP($A697,DSMYDTU!$A$2:$G$487,6,0)</f>
        <v>#N/A</v>
      </c>
      <c r="G697" s="17" t="e">
        <f>VLOOKUP(B697,'TK MYDTU'!$B$8:$Q$8047,13,0)</f>
        <v>#N/A</v>
      </c>
      <c r="H697" s="17" t="e">
        <f>VLOOKUP(B697,'TK MYDTU'!$B$8:$Q$8047,14,0)</f>
        <v>#N/A</v>
      </c>
      <c r="I697" s="17" t="e">
        <f>VLOOKUP(B697,'TK MYDTU'!$B$8:$Q$8047,15,0)</f>
        <v>#N/A</v>
      </c>
      <c r="J697" s="17" t="e">
        <f>VLOOKUP(B697,'TK MYDTU'!$B$8:$Q$8047,16,0)</f>
        <v>#N/A</v>
      </c>
      <c r="K697" s="17" t="e">
        <f t="shared" si="42"/>
        <v>#N/A</v>
      </c>
      <c r="L697" s="17"/>
      <c r="M697" s="18">
        <f t="shared" si="43"/>
        <v>0</v>
      </c>
      <c r="N697" s="19" t="str">
        <f t="shared" si="44"/>
        <v>Không</v>
      </c>
      <c r="O697" s="19" t="e">
        <f>VLOOKUP($A697,DSMYDTU!$A$2:$G$487,7,0)</f>
        <v>#N/A</v>
      </c>
      <c r="P697" s="20"/>
      <c r="Q697" s="53" t="e">
        <f t="shared" si="45"/>
        <v>#N/A</v>
      </c>
      <c r="R697" s="17" t="e">
        <f>VLOOKUP($B697,'TK MYDTU'!$B$8:$X$5049,18,0)</f>
        <v>#N/A</v>
      </c>
      <c r="T697" s="2"/>
      <c r="U697" s="19"/>
      <c r="V697" s="19"/>
    </row>
    <row r="698" spans="1:22" ht="13.8">
      <c r="A698" s="14">
        <v>692</v>
      </c>
      <c r="B698" s="15" t="e">
        <f>VLOOKUP($A698,DSMYDTU!$A$2:$E$487,2,0)</f>
        <v>#N/A</v>
      </c>
      <c r="C698" s="51" t="e">
        <f>VLOOKUP($A698,DSMYDTU!$A$2:$G$487,3,0)</f>
        <v>#N/A</v>
      </c>
      <c r="D698" s="52" t="e">
        <f>VLOOKUP($A698,DSMYDTU!$A$2:$G$487,4,0)</f>
        <v>#N/A</v>
      </c>
      <c r="E698" s="15" t="e">
        <f>VLOOKUP($A698,DSMYDTU!$A$2:$G$487,5,0)</f>
        <v>#N/A</v>
      </c>
      <c r="F698" s="16" t="e">
        <f>VLOOKUP($A698,DSMYDTU!$A$2:$G$487,6,0)</f>
        <v>#N/A</v>
      </c>
      <c r="G698" s="17" t="e">
        <f>VLOOKUP(B698,'TK MYDTU'!$B$8:$Q$8047,13,0)</f>
        <v>#N/A</v>
      </c>
      <c r="H698" s="17" t="e">
        <f>VLOOKUP(B698,'TK MYDTU'!$B$8:$Q$8047,14,0)</f>
        <v>#N/A</v>
      </c>
      <c r="I698" s="17" t="e">
        <f>VLOOKUP(B698,'TK MYDTU'!$B$8:$Q$8047,15,0)</f>
        <v>#N/A</v>
      </c>
      <c r="J698" s="17" t="e">
        <f>VLOOKUP(B698,'TK MYDTU'!$B$8:$Q$8047,16,0)</f>
        <v>#N/A</v>
      </c>
      <c r="K698" s="17" t="e">
        <f t="shared" si="42"/>
        <v>#N/A</v>
      </c>
      <c r="L698" s="17"/>
      <c r="M698" s="18">
        <f t="shared" si="43"/>
        <v>0</v>
      </c>
      <c r="N698" s="19" t="str">
        <f t="shared" si="44"/>
        <v>Không</v>
      </c>
      <c r="O698" s="19" t="e">
        <f>VLOOKUP($A698,DSMYDTU!$A$2:$G$487,7,0)</f>
        <v>#N/A</v>
      </c>
      <c r="P698" s="20"/>
      <c r="Q698" s="53" t="e">
        <f t="shared" si="45"/>
        <v>#N/A</v>
      </c>
      <c r="R698" s="17" t="e">
        <f>VLOOKUP($B698,'TK MYDTU'!$B$8:$X$5049,18,0)</f>
        <v>#N/A</v>
      </c>
      <c r="T698" s="2"/>
      <c r="U698" s="19"/>
      <c r="V698" s="19"/>
    </row>
    <row r="699" spans="1:22" ht="13.8">
      <c r="A699" s="14">
        <v>693</v>
      </c>
      <c r="B699" s="15" t="e">
        <f>VLOOKUP($A699,DSMYDTU!$A$2:$E$487,2,0)</f>
        <v>#N/A</v>
      </c>
      <c r="C699" s="51" t="e">
        <f>VLOOKUP($A699,DSMYDTU!$A$2:$G$487,3,0)</f>
        <v>#N/A</v>
      </c>
      <c r="D699" s="52" t="e">
        <f>VLOOKUP($A699,DSMYDTU!$A$2:$G$487,4,0)</f>
        <v>#N/A</v>
      </c>
      <c r="E699" s="15" t="e">
        <f>VLOOKUP($A699,DSMYDTU!$A$2:$G$487,5,0)</f>
        <v>#N/A</v>
      </c>
      <c r="F699" s="16" t="e">
        <f>VLOOKUP($A699,DSMYDTU!$A$2:$G$487,6,0)</f>
        <v>#N/A</v>
      </c>
      <c r="G699" s="17" t="e">
        <f>VLOOKUP(B699,'TK MYDTU'!$B$8:$Q$8047,13,0)</f>
        <v>#N/A</v>
      </c>
      <c r="H699" s="17" t="e">
        <f>VLOOKUP(B699,'TK MYDTU'!$B$8:$Q$8047,14,0)</f>
        <v>#N/A</v>
      </c>
      <c r="I699" s="17" t="e">
        <f>VLOOKUP(B699,'TK MYDTU'!$B$8:$Q$8047,15,0)</f>
        <v>#N/A</v>
      </c>
      <c r="J699" s="17" t="e">
        <f>VLOOKUP(B699,'TK MYDTU'!$B$8:$Q$8047,16,0)</f>
        <v>#N/A</v>
      </c>
      <c r="K699" s="17" t="e">
        <f t="shared" si="42"/>
        <v>#N/A</v>
      </c>
      <c r="L699" s="17"/>
      <c r="M699" s="18">
        <f t="shared" si="43"/>
        <v>0</v>
      </c>
      <c r="N699" s="19" t="str">
        <f t="shared" ref="N699:N762" si="46">VLOOKUP(M699,$S$7:$T$542,2,0)</f>
        <v>Không</v>
      </c>
      <c r="O699" s="19" t="e">
        <f>VLOOKUP($A699,DSMYDTU!$A$2:$G$487,7,0)</f>
        <v>#N/A</v>
      </c>
      <c r="P699" s="20"/>
      <c r="Q699" s="53" t="e">
        <f t="shared" ref="Q699:Q762" si="47">R699=M699</f>
        <v>#N/A</v>
      </c>
      <c r="R699" s="17" t="e">
        <f>VLOOKUP($B699,'TK MYDTU'!$B$8:$X$5049,18,0)</f>
        <v>#N/A</v>
      </c>
      <c r="T699" s="2"/>
      <c r="U699" s="19"/>
      <c r="V699" s="19"/>
    </row>
    <row r="700" spans="1:22" ht="13.8">
      <c r="A700" s="14">
        <v>694</v>
      </c>
      <c r="B700" s="15" t="e">
        <f>VLOOKUP($A700,DSMYDTU!$A$2:$E$487,2,0)</f>
        <v>#N/A</v>
      </c>
      <c r="C700" s="51" t="e">
        <f>VLOOKUP($A700,DSMYDTU!$A$2:$G$487,3,0)</f>
        <v>#N/A</v>
      </c>
      <c r="D700" s="52" t="e">
        <f>VLOOKUP($A700,DSMYDTU!$A$2:$G$487,4,0)</f>
        <v>#N/A</v>
      </c>
      <c r="E700" s="15" t="e">
        <f>VLOOKUP($A700,DSMYDTU!$A$2:$G$487,5,0)</f>
        <v>#N/A</v>
      </c>
      <c r="F700" s="16" t="e">
        <f>VLOOKUP($A700,DSMYDTU!$A$2:$G$487,6,0)</f>
        <v>#N/A</v>
      </c>
      <c r="G700" s="17" t="e">
        <f>VLOOKUP(B700,'TK MYDTU'!$B$8:$Q$8047,13,0)</f>
        <v>#N/A</v>
      </c>
      <c r="H700" s="17" t="e">
        <f>VLOOKUP(B700,'TK MYDTU'!$B$8:$Q$8047,14,0)</f>
        <v>#N/A</v>
      </c>
      <c r="I700" s="17" t="e">
        <f>VLOOKUP(B700,'TK MYDTU'!$B$8:$Q$8047,15,0)</f>
        <v>#N/A</v>
      </c>
      <c r="J700" s="17" t="e">
        <f>VLOOKUP(B700,'TK MYDTU'!$B$8:$Q$8047,16,0)</f>
        <v>#N/A</v>
      </c>
      <c r="K700" s="17" t="e">
        <f t="shared" si="42"/>
        <v>#N/A</v>
      </c>
      <c r="L700" s="17"/>
      <c r="M700" s="18">
        <f t="shared" si="43"/>
        <v>0</v>
      </c>
      <c r="N700" s="19" t="str">
        <f t="shared" si="46"/>
        <v>Không</v>
      </c>
      <c r="O700" s="19" t="e">
        <f>VLOOKUP($A700,DSMYDTU!$A$2:$G$487,7,0)</f>
        <v>#N/A</v>
      </c>
      <c r="P700" s="20"/>
      <c r="Q700" s="53" t="e">
        <f t="shared" si="47"/>
        <v>#N/A</v>
      </c>
      <c r="R700" s="17" t="e">
        <f>VLOOKUP($B700,'TK MYDTU'!$B$8:$X$5049,18,0)</f>
        <v>#N/A</v>
      </c>
      <c r="T700" s="2"/>
      <c r="U700" s="19"/>
      <c r="V700" s="19"/>
    </row>
    <row r="701" spans="1:22" ht="13.8">
      <c r="A701" s="14">
        <v>695</v>
      </c>
      <c r="B701" s="15" t="e">
        <f>VLOOKUP($A701,DSMYDTU!$A$2:$E$487,2,0)</f>
        <v>#N/A</v>
      </c>
      <c r="C701" s="51" t="e">
        <f>VLOOKUP($A701,DSMYDTU!$A$2:$G$487,3,0)</f>
        <v>#N/A</v>
      </c>
      <c r="D701" s="52" t="e">
        <f>VLOOKUP($A701,DSMYDTU!$A$2:$G$487,4,0)</f>
        <v>#N/A</v>
      </c>
      <c r="E701" s="15" t="e">
        <f>VLOOKUP($A701,DSMYDTU!$A$2:$G$487,5,0)</f>
        <v>#N/A</v>
      </c>
      <c r="F701" s="16" t="e">
        <f>VLOOKUP($A701,DSMYDTU!$A$2:$G$487,6,0)</f>
        <v>#N/A</v>
      </c>
      <c r="G701" s="17" t="e">
        <f>VLOOKUP(B701,'TK MYDTU'!$B$8:$Q$8047,13,0)</f>
        <v>#N/A</v>
      </c>
      <c r="H701" s="17" t="e">
        <f>VLOOKUP(B701,'TK MYDTU'!$B$8:$Q$8047,14,0)</f>
        <v>#N/A</v>
      </c>
      <c r="I701" s="17" t="e">
        <f>VLOOKUP(B701,'TK MYDTU'!$B$8:$Q$8047,15,0)</f>
        <v>#N/A</v>
      </c>
      <c r="J701" s="17" t="e">
        <f>VLOOKUP(B701,'TK MYDTU'!$B$8:$Q$8047,16,0)</f>
        <v>#N/A</v>
      </c>
      <c r="K701" s="17" t="e">
        <f t="shared" si="42"/>
        <v>#N/A</v>
      </c>
      <c r="L701" s="17"/>
      <c r="M701" s="18">
        <f t="shared" si="43"/>
        <v>0</v>
      </c>
      <c r="N701" s="19" t="str">
        <f t="shared" si="46"/>
        <v>Không</v>
      </c>
      <c r="O701" s="19" t="e">
        <f>VLOOKUP($A701,DSMYDTU!$A$2:$G$487,7,0)</f>
        <v>#N/A</v>
      </c>
      <c r="P701" s="20"/>
      <c r="Q701" s="53" t="e">
        <f t="shared" si="47"/>
        <v>#N/A</v>
      </c>
      <c r="R701" s="17" t="e">
        <f>VLOOKUP($B701,'TK MYDTU'!$B$8:$X$5049,18,0)</f>
        <v>#N/A</v>
      </c>
      <c r="T701" s="2"/>
      <c r="U701" s="19"/>
      <c r="V701" s="19"/>
    </row>
    <row r="702" spans="1:22" ht="13.8">
      <c r="A702" s="14">
        <v>696</v>
      </c>
      <c r="B702" s="15" t="e">
        <f>VLOOKUP($A702,DSMYDTU!$A$2:$E$487,2,0)</f>
        <v>#N/A</v>
      </c>
      <c r="C702" s="51" t="e">
        <f>VLOOKUP($A702,DSMYDTU!$A$2:$G$487,3,0)</f>
        <v>#N/A</v>
      </c>
      <c r="D702" s="52" t="e">
        <f>VLOOKUP($A702,DSMYDTU!$A$2:$G$487,4,0)</f>
        <v>#N/A</v>
      </c>
      <c r="E702" s="15" t="e">
        <f>VLOOKUP($A702,DSMYDTU!$A$2:$G$487,5,0)</f>
        <v>#N/A</v>
      </c>
      <c r="F702" s="16" t="e">
        <f>VLOOKUP($A702,DSMYDTU!$A$2:$G$487,6,0)</f>
        <v>#N/A</v>
      </c>
      <c r="G702" s="17" t="e">
        <f>VLOOKUP(B702,'TK MYDTU'!$B$8:$Q$8047,13,0)</f>
        <v>#N/A</v>
      </c>
      <c r="H702" s="17" t="e">
        <f>VLOOKUP(B702,'TK MYDTU'!$B$8:$Q$8047,14,0)</f>
        <v>#N/A</v>
      </c>
      <c r="I702" s="17" t="e">
        <f>VLOOKUP(B702,'TK MYDTU'!$B$8:$Q$8047,15,0)</f>
        <v>#N/A</v>
      </c>
      <c r="J702" s="17" t="e">
        <f>VLOOKUP(B702,'TK MYDTU'!$B$8:$Q$8047,16,0)</f>
        <v>#N/A</v>
      </c>
      <c r="K702" s="17" t="e">
        <f t="shared" si="42"/>
        <v>#N/A</v>
      </c>
      <c r="L702" s="17"/>
      <c r="M702" s="18">
        <f t="shared" si="43"/>
        <v>0</v>
      </c>
      <c r="N702" s="19" t="str">
        <f t="shared" si="46"/>
        <v>Không</v>
      </c>
      <c r="O702" s="19" t="e">
        <f>VLOOKUP($A702,DSMYDTU!$A$2:$G$487,7,0)</f>
        <v>#N/A</v>
      </c>
      <c r="P702" s="20"/>
      <c r="Q702" s="53" t="e">
        <f t="shared" si="47"/>
        <v>#N/A</v>
      </c>
      <c r="R702" s="17" t="e">
        <f>VLOOKUP($B702,'TK MYDTU'!$B$8:$X$5049,18,0)</f>
        <v>#N/A</v>
      </c>
      <c r="T702" s="2"/>
      <c r="U702" s="19"/>
      <c r="V702" s="19"/>
    </row>
    <row r="703" spans="1:22" ht="13.8">
      <c r="A703" s="14">
        <v>697</v>
      </c>
      <c r="B703" s="15" t="e">
        <f>VLOOKUP($A703,DSMYDTU!$A$2:$E$487,2,0)</f>
        <v>#N/A</v>
      </c>
      <c r="C703" s="51" t="e">
        <f>VLOOKUP($A703,DSMYDTU!$A$2:$G$487,3,0)</f>
        <v>#N/A</v>
      </c>
      <c r="D703" s="52" t="e">
        <f>VLOOKUP($A703,DSMYDTU!$A$2:$G$487,4,0)</f>
        <v>#N/A</v>
      </c>
      <c r="E703" s="15" t="e">
        <f>VLOOKUP($A703,DSMYDTU!$A$2:$G$487,5,0)</f>
        <v>#N/A</v>
      </c>
      <c r="F703" s="16" t="e">
        <f>VLOOKUP($A703,DSMYDTU!$A$2:$G$487,6,0)</f>
        <v>#N/A</v>
      </c>
      <c r="G703" s="17" t="e">
        <f>VLOOKUP(B703,'TK MYDTU'!$B$8:$Q$8047,13,0)</f>
        <v>#N/A</v>
      </c>
      <c r="H703" s="17" t="e">
        <f>VLOOKUP(B703,'TK MYDTU'!$B$8:$Q$8047,14,0)</f>
        <v>#N/A</v>
      </c>
      <c r="I703" s="17" t="e">
        <f>VLOOKUP(B703,'TK MYDTU'!$B$8:$Q$8047,15,0)</f>
        <v>#N/A</v>
      </c>
      <c r="J703" s="17" t="e">
        <f>VLOOKUP(B703,'TK MYDTU'!$B$8:$Q$8047,16,0)</f>
        <v>#N/A</v>
      </c>
      <c r="K703" s="17" t="e">
        <f t="shared" si="42"/>
        <v>#N/A</v>
      </c>
      <c r="L703" s="17"/>
      <c r="M703" s="18">
        <f t="shared" si="43"/>
        <v>0</v>
      </c>
      <c r="N703" s="19" t="str">
        <f t="shared" si="46"/>
        <v>Không</v>
      </c>
      <c r="O703" s="19" t="e">
        <f>VLOOKUP($A703,DSMYDTU!$A$2:$G$487,7,0)</f>
        <v>#N/A</v>
      </c>
      <c r="P703" s="20"/>
      <c r="Q703" s="53" t="e">
        <f t="shared" si="47"/>
        <v>#N/A</v>
      </c>
      <c r="R703" s="17" t="e">
        <f>VLOOKUP($B703,'TK MYDTU'!$B$8:$X$5049,18,0)</f>
        <v>#N/A</v>
      </c>
      <c r="T703" s="2"/>
      <c r="U703" s="19"/>
      <c r="V703" s="19"/>
    </row>
    <row r="704" spans="1:22" ht="13.8">
      <c r="A704" s="14">
        <v>698</v>
      </c>
      <c r="B704" s="15" t="e">
        <f>VLOOKUP($A704,DSMYDTU!$A$2:$E$487,2,0)</f>
        <v>#N/A</v>
      </c>
      <c r="C704" s="51" t="e">
        <f>VLOOKUP($A704,DSMYDTU!$A$2:$G$487,3,0)</f>
        <v>#N/A</v>
      </c>
      <c r="D704" s="52" t="e">
        <f>VLOOKUP($A704,DSMYDTU!$A$2:$G$487,4,0)</f>
        <v>#N/A</v>
      </c>
      <c r="E704" s="15" t="e">
        <f>VLOOKUP($A704,DSMYDTU!$A$2:$G$487,5,0)</f>
        <v>#N/A</v>
      </c>
      <c r="F704" s="16" t="e">
        <f>VLOOKUP($A704,DSMYDTU!$A$2:$G$487,6,0)</f>
        <v>#N/A</v>
      </c>
      <c r="G704" s="17" t="e">
        <f>VLOOKUP(B704,'TK MYDTU'!$B$8:$Q$8047,13,0)</f>
        <v>#N/A</v>
      </c>
      <c r="H704" s="17" t="e">
        <f>VLOOKUP(B704,'TK MYDTU'!$B$8:$Q$8047,14,0)</f>
        <v>#N/A</v>
      </c>
      <c r="I704" s="17" t="e">
        <f>VLOOKUP(B704,'TK MYDTU'!$B$8:$Q$8047,15,0)</f>
        <v>#N/A</v>
      </c>
      <c r="J704" s="17" t="e">
        <f>VLOOKUP(B704,'TK MYDTU'!$B$8:$Q$8047,16,0)</f>
        <v>#N/A</v>
      </c>
      <c r="K704" s="17" t="e">
        <f t="shared" si="42"/>
        <v>#N/A</v>
      </c>
      <c r="L704" s="17"/>
      <c r="M704" s="18">
        <f t="shared" si="43"/>
        <v>0</v>
      </c>
      <c r="N704" s="19" t="str">
        <f t="shared" si="46"/>
        <v>Không</v>
      </c>
      <c r="O704" s="19" t="e">
        <f>VLOOKUP($A704,DSMYDTU!$A$2:$G$487,7,0)</f>
        <v>#N/A</v>
      </c>
      <c r="P704" s="20"/>
      <c r="Q704" s="53" t="e">
        <f t="shared" si="47"/>
        <v>#N/A</v>
      </c>
      <c r="R704" s="17" t="e">
        <f>VLOOKUP($B704,'TK MYDTU'!$B$8:$X$5049,18,0)</f>
        <v>#N/A</v>
      </c>
      <c r="T704" s="2"/>
      <c r="U704" s="19"/>
      <c r="V704" s="19"/>
    </row>
    <row r="705" spans="1:22" ht="13.8">
      <c r="A705" s="14">
        <v>699</v>
      </c>
      <c r="B705" s="15" t="e">
        <f>VLOOKUP($A705,DSMYDTU!$A$2:$E$487,2,0)</f>
        <v>#N/A</v>
      </c>
      <c r="C705" s="51" t="e">
        <f>VLOOKUP($A705,DSMYDTU!$A$2:$G$487,3,0)</f>
        <v>#N/A</v>
      </c>
      <c r="D705" s="52" t="e">
        <f>VLOOKUP($A705,DSMYDTU!$A$2:$G$487,4,0)</f>
        <v>#N/A</v>
      </c>
      <c r="E705" s="15" t="e">
        <f>VLOOKUP($A705,DSMYDTU!$A$2:$G$487,5,0)</f>
        <v>#N/A</v>
      </c>
      <c r="F705" s="16" t="e">
        <f>VLOOKUP($A705,DSMYDTU!$A$2:$G$487,6,0)</f>
        <v>#N/A</v>
      </c>
      <c r="G705" s="17" t="e">
        <f>VLOOKUP(B705,'TK MYDTU'!$B$8:$Q$8047,13,0)</f>
        <v>#N/A</v>
      </c>
      <c r="H705" s="17" t="e">
        <f>VLOOKUP(B705,'TK MYDTU'!$B$8:$Q$8047,14,0)</f>
        <v>#N/A</v>
      </c>
      <c r="I705" s="17" t="e">
        <f>VLOOKUP(B705,'TK MYDTU'!$B$8:$Q$8047,15,0)</f>
        <v>#N/A</v>
      </c>
      <c r="J705" s="17" t="e">
        <f>VLOOKUP(B705,'TK MYDTU'!$B$8:$Q$8047,16,0)</f>
        <v>#N/A</v>
      </c>
      <c r="K705" s="17" t="e">
        <f t="shared" si="42"/>
        <v>#N/A</v>
      </c>
      <c r="L705" s="17"/>
      <c r="M705" s="18">
        <f t="shared" si="43"/>
        <v>0</v>
      </c>
      <c r="N705" s="19" t="str">
        <f t="shared" si="46"/>
        <v>Không</v>
      </c>
      <c r="O705" s="19" t="e">
        <f>VLOOKUP($A705,DSMYDTU!$A$2:$G$487,7,0)</f>
        <v>#N/A</v>
      </c>
      <c r="P705" s="20"/>
      <c r="Q705" s="53" t="e">
        <f t="shared" si="47"/>
        <v>#N/A</v>
      </c>
      <c r="R705" s="17" t="e">
        <f>VLOOKUP($B705,'TK MYDTU'!$B$8:$X$5049,18,0)</f>
        <v>#N/A</v>
      </c>
      <c r="T705" s="2"/>
      <c r="U705" s="19"/>
      <c r="V705" s="19"/>
    </row>
    <row r="706" spans="1:22" ht="13.8">
      <c r="A706" s="14">
        <v>700</v>
      </c>
      <c r="B706" s="15" t="e">
        <f>VLOOKUP($A706,DSMYDTU!$A$2:$E$487,2,0)</f>
        <v>#N/A</v>
      </c>
      <c r="C706" s="51" t="e">
        <f>VLOOKUP($A706,DSMYDTU!$A$2:$G$487,3,0)</f>
        <v>#N/A</v>
      </c>
      <c r="D706" s="52" t="e">
        <f>VLOOKUP($A706,DSMYDTU!$A$2:$G$487,4,0)</f>
        <v>#N/A</v>
      </c>
      <c r="E706" s="15" t="e">
        <f>VLOOKUP($A706,DSMYDTU!$A$2:$G$487,5,0)</f>
        <v>#N/A</v>
      </c>
      <c r="F706" s="16" t="e">
        <f>VLOOKUP($A706,DSMYDTU!$A$2:$G$487,6,0)</f>
        <v>#N/A</v>
      </c>
      <c r="G706" s="17" t="e">
        <f>VLOOKUP(B706,'TK MYDTU'!$B$8:$Q$8047,13,0)</f>
        <v>#N/A</v>
      </c>
      <c r="H706" s="17" t="e">
        <f>VLOOKUP(B706,'TK MYDTU'!$B$8:$Q$8047,14,0)</f>
        <v>#N/A</v>
      </c>
      <c r="I706" s="17" t="e">
        <f>VLOOKUP(B706,'TK MYDTU'!$B$8:$Q$8047,15,0)</f>
        <v>#N/A</v>
      </c>
      <c r="J706" s="17" t="e">
        <f>VLOOKUP(B706,'TK MYDTU'!$B$8:$Q$8047,16,0)</f>
        <v>#N/A</v>
      </c>
      <c r="K706" s="17" t="e">
        <f t="shared" si="42"/>
        <v>#N/A</v>
      </c>
      <c r="L706" s="17"/>
      <c r="M706" s="18">
        <f t="shared" si="43"/>
        <v>0</v>
      </c>
      <c r="N706" s="19" t="str">
        <f t="shared" si="46"/>
        <v>Không</v>
      </c>
      <c r="O706" s="19" t="e">
        <f>VLOOKUP($A706,DSMYDTU!$A$2:$G$487,7,0)</f>
        <v>#N/A</v>
      </c>
      <c r="P706" s="20"/>
      <c r="Q706" s="53" t="e">
        <f t="shared" si="47"/>
        <v>#N/A</v>
      </c>
      <c r="R706" s="17" t="e">
        <f>VLOOKUP($B706,'TK MYDTU'!$B$8:$X$5049,18,0)</f>
        <v>#N/A</v>
      </c>
      <c r="T706" s="2"/>
      <c r="U706" s="19"/>
      <c r="V706" s="19"/>
    </row>
    <row r="707" spans="1:22" ht="13.8">
      <c r="A707" s="14">
        <v>701</v>
      </c>
      <c r="B707" s="15" t="e">
        <f>VLOOKUP($A707,DSMYDTU!$A$2:$E$487,2,0)</f>
        <v>#N/A</v>
      </c>
      <c r="C707" s="51" t="e">
        <f>VLOOKUP($A707,DSMYDTU!$A$2:$G$487,3,0)</f>
        <v>#N/A</v>
      </c>
      <c r="D707" s="52" t="e">
        <f>VLOOKUP($A707,DSMYDTU!$A$2:$G$487,4,0)</f>
        <v>#N/A</v>
      </c>
      <c r="E707" s="15" t="e">
        <f>VLOOKUP($A707,DSMYDTU!$A$2:$G$487,5,0)</f>
        <v>#N/A</v>
      </c>
      <c r="F707" s="16" t="e">
        <f>VLOOKUP($A707,DSMYDTU!$A$2:$G$487,6,0)</f>
        <v>#N/A</v>
      </c>
      <c r="G707" s="17" t="e">
        <f>VLOOKUP(B707,'TK MYDTU'!$B$8:$Q$8047,13,0)</f>
        <v>#N/A</v>
      </c>
      <c r="H707" s="17" t="e">
        <f>VLOOKUP(B707,'TK MYDTU'!$B$8:$Q$8047,14,0)</f>
        <v>#N/A</v>
      </c>
      <c r="I707" s="17" t="e">
        <f>VLOOKUP(B707,'TK MYDTU'!$B$8:$Q$8047,15,0)</f>
        <v>#N/A</v>
      </c>
      <c r="J707" s="17" t="e">
        <f>VLOOKUP(B707,'TK MYDTU'!$B$8:$Q$8047,16,0)</f>
        <v>#N/A</v>
      </c>
      <c r="K707" s="17" t="e">
        <f t="shared" si="42"/>
        <v>#N/A</v>
      </c>
      <c r="L707" s="17"/>
      <c r="M707" s="18">
        <f t="shared" si="43"/>
        <v>0</v>
      </c>
      <c r="N707" s="19" t="str">
        <f t="shared" si="46"/>
        <v>Không</v>
      </c>
      <c r="O707" s="19" t="e">
        <f>VLOOKUP($A707,DSMYDTU!$A$2:$G$487,7,0)</f>
        <v>#N/A</v>
      </c>
      <c r="P707" s="20"/>
      <c r="Q707" s="53" t="e">
        <f t="shared" si="47"/>
        <v>#N/A</v>
      </c>
      <c r="R707" s="17" t="e">
        <f>VLOOKUP($B707,'TK MYDTU'!$B$8:$X$5049,18,0)</f>
        <v>#N/A</v>
      </c>
      <c r="T707" s="2"/>
      <c r="U707" s="19"/>
      <c r="V707" s="19"/>
    </row>
    <row r="708" spans="1:22" ht="13.8">
      <c r="A708" s="14">
        <v>702</v>
      </c>
      <c r="B708" s="15" t="e">
        <f>VLOOKUP($A708,DSMYDTU!$A$2:$E$487,2,0)</f>
        <v>#N/A</v>
      </c>
      <c r="C708" s="51" t="e">
        <f>VLOOKUP($A708,DSMYDTU!$A$2:$G$487,3,0)</f>
        <v>#N/A</v>
      </c>
      <c r="D708" s="52" t="e">
        <f>VLOOKUP($A708,DSMYDTU!$A$2:$G$487,4,0)</f>
        <v>#N/A</v>
      </c>
      <c r="E708" s="15" t="e">
        <f>VLOOKUP($A708,DSMYDTU!$A$2:$G$487,5,0)</f>
        <v>#N/A</v>
      </c>
      <c r="F708" s="16" t="e">
        <f>VLOOKUP($A708,DSMYDTU!$A$2:$G$487,6,0)</f>
        <v>#N/A</v>
      </c>
      <c r="G708" s="17" t="e">
        <f>VLOOKUP(B708,'TK MYDTU'!$B$8:$Q$8047,13,0)</f>
        <v>#N/A</v>
      </c>
      <c r="H708" s="17" t="e">
        <f>VLOOKUP(B708,'TK MYDTU'!$B$8:$Q$8047,14,0)</f>
        <v>#N/A</v>
      </c>
      <c r="I708" s="17" t="e">
        <f>VLOOKUP(B708,'TK MYDTU'!$B$8:$Q$8047,15,0)</f>
        <v>#N/A</v>
      </c>
      <c r="J708" s="17" t="e">
        <f>VLOOKUP(B708,'TK MYDTU'!$B$8:$Q$8047,16,0)</f>
        <v>#N/A</v>
      </c>
      <c r="K708" s="17" t="e">
        <f t="shared" si="42"/>
        <v>#N/A</v>
      </c>
      <c r="L708" s="17"/>
      <c r="M708" s="18">
        <f t="shared" si="43"/>
        <v>0</v>
      </c>
      <c r="N708" s="19" t="str">
        <f t="shared" si="46"/>
        <v>Không</v>
      </c>
      <c r="O708" s="19" t="e">
        <f>VLOOKUP($A708,DSMYDTU!$A$2:$G$487,7,0)</f>
        <v>#N/A</v>
      </c>
      <c r="P708" s="20"/>
      <c r="Q708" s="53" t="e">
        <f t="shared" si="47"/>
        <v>#N/A</v>
      </c>
      <c r="R708" s="17" t="e">
        <f>VLOOKUP($B708,'TK MYDTU'!$B$8:$X$5049,18,0)</f>
        <v>#N/A</v>
      </c>
      <c r="T708" s="2"/>
      <c r="U708" s="19"/>
      <c r="V708" s="19"/>
    </row>
    <row r="709" spans="1:22" ht="13.8">
      <c r="A709" s="14">
        <v>703</v>
      </c>
      <c r="B709" s="15" t="e">
        <f>VLOOKUP($A709,DSMYDTU!$A$2:$E$487,2,0)</f>
        <v>#N/A</v>
      </c>
      <c r="C709" s="51" t="e">
        <f>VLOOKUP($A709,DSMYDTU!$A$2:$G$487,3,0)</f>
        <v>#N/A</v>
      </c>
      <c r="D709" s="52" t="e">
        <f>VLOOKUP($A709,DSMYDTU!$A$2:$G$487,4,0)</f>
        <v>#N/A</v>
      </c>
      <c r="E709" s="15" t="e">
        <f>VLOOKUP($A709,DSMYDTU!$A$2:$G$487,5,0)</f>
        <v>#N/A</v>
      </c>
      <c r="F709" s="16" t="e">
        <f>VLOOKUP($A709,DSMYDTU!$A$2:$G$487,6,0)</f>
        <v>#N/A</v>
      </c>
      <c r="G709" s="17" t="e">
        <f>VLOOKUP(B709,'TK MYDTU'!$B$8:$Q$8047,13,0)</f>
        <v>#N/A</v>
      </c>
      <c r="H709" s="17" t="e">
        <f>VLOOKUP(B709,'TK MYDTU'!$B$8:$Q$8047,14,0)</f>
        <v>#N/A</v>
      </c>
      <c r="I709" s="17" t="e">
        <f>VLOOKUP(B709,'TK MYDTU'!$B$8:$Q$8047,15,0)</f>
        <v>#N/A</v>
      </c>
      <c r="J709" s="17" t="e">
        <f>VLOOKUP(B709,'TK MYDTU'!$B$8:$Q$8047,16,0)</f>
        <v>#N/A</v>
      </c>
      <c r="K709" s="17" t="e">
        <f t="shared" si="42"/>
        <v>#N/A</v>
      </c>
      <c r="L709" s="17"/>
      <c r="M709" s="18">
        <f t="shared" si="43"/>
        <v>0</v>
      </c>
      <c r="N709" s="19" t="str">
        <f t="shared" si="46"/>
        <v>Không</v>
      </c>
      <c r="O709" s="19" t="e">
        <f>VLOOKUP($A709,DSMYDTU!$A$2:$G$487,7,0)</f>
        <v>#N/A</v>
      </c>
      <c r="P709" s="20"/>
      <c r="Q709" s="53" t="e">
        <f t="shared" si="47"/>
        <v>#N/A</v>
      </c>
      <c r="R709" s="17" t="e">
        <f>VLOOKUP($B709,'TK MYDTU'!$B$8:$X$5049,18,0)</f>
        <v>#N/A</v>
      </c>
      <c r="T709" s="2"/>
      <c r="U709" s="19"/>
      <c r="V709" s="19"/>
    </row>
    <row r="710" spans="1:22" ht="13.8">
      <c r="A710" s="14">
        <v>704</v>
      </c>
      <c r="B710" s="15" t="e">
        <f>VLOOKUP($A710,DSMYDTU!$A$2:$E$487,2,0)</f>
        <v>#N/A</v>
      </c>
      <c r="C710" s="51" t="e">
        <f>VLOOKUP($A710,DSMYDTU!$A$2:$G$487,3,0)</f>
        <v>#N/A</v>
      </c>
      <c r="D710" s="52" t="e">
        <f>VLOOKUP($A710,DSMYDTU!$A$2:$G$487,4,0)</f>
        <v>#N/A</v>
      </c>
      <c r="E710" s="15" t="e">
        <f>VLOOKUP($A710,DSMYDTU!$A$2:$G$487,5,0)</f>
        <v>#N/A</v>
      </c>
      <c r="F710" s="16" t="e">
        <f>VLOOKUP($A710,DSMYDTU!$A$2:$G$487,6,0)</f>
        <v>#N/A</v>
      </c>
      <c r="G710" s="17" t="e">
        <f>VLOOKUP(B710,'TK MYDTU'!$B$8:$Q$8047,13,0)</f>
        <v>#N/A</v>
      </c>
      <c r="H710" s="17" t="e">
        <f>VLOOKUP(B710,'TK MYDTU'!$B$8:$Q$8047,14,0)</f>
        <v>#N/A</v>
      </c>
      <c r="I710" s="17" t="e">
        <f>VLOOKUP(B710,'TK MYDTU'!$B$8:$Q$8047,15,0)</f>
        <v>#N/A</v>
      </c>
      <c r="J710" s="17" t="e">
        <f>VLOOKUP(B710,'TK MYDTU'!$B$8:$Q$8047,16,0)</f>
        <v>#N/A</v>
      </c>
      <c r="K710" s="17" t="e">
        <f t="shared" si="42"/>
        <v>#N/A</v>
      </c>
      <c r="L710" s="17"/>
      <c r="M710" s="18">
        <f t="shared" si="43"/>
        <v>0</v>
      </c>
      <c r="N710" s="19" t="str">
        <f t="shared" si="46"/>
        <v>Không</v>
      </c>
      <c r="O710" s="19" t="e">
        <f>VLOOKUP($A710,DSMYDTU!$A$2:$G$487,7,0)</f>
        <v>#N/A</v>
      </c>
      <c r="P710" s="20"/>
      <c r="Q710" s="53" t="e">
        <f t="shared" si="47"/>
        <v>#N/A</v>
      </c>
      <c r="R710" s="17" t="e">
        <f>VLOOKUP($B710,'TK MYDTU'!$B$8:$X$5049,18,0)</f>
        <v>#N/A</v>
      </c>
      <c r="T710" s="2"/>
      <c r="U710" s="19"/>
      <c r="V710" s="19"/>
    </row>
    <row r="711" spans="1:22" ht="13.8">
      <c r="A711" s="14">
        <v>705</v>
      </c>
      <c r="B711" s="15" t="e">
        <f>VLOOKUP($A711,DSMYDTU!$A$2:$E$487,2,0)</f>
        <v>#N/A</v>
      </c>
      <c r="C711" s="51" t="e">
        <f>VLOOKUP($A711,DSMYDTU!$A$2:$G$487,3,0)</f>
        <v>#N/A</v>
      </c>
      <c r="D711" s="52" t="e">
        <f>VLOOKUP($A711,DSMYDTU!$A$2:$G$487,4,0)</f>
        <v>#N/A</v>
      </c>
      <c r="E711" s="15" t="e">
        <f>VLOOKUP($A711,DSMYDTU!$A$2:$G$487,5,0)</f>
        <v>#N/A</v>
      </c>
      <c r="F711" s="16" t="e">
        <f>VLOOKUP($A711,DSMYDTU!$A$2:$G$487,6,0)</f>
        <v>#N/A</v>
      </c>
      <c r="G711" s="17" t="e">
        <f>VLOOKUP(B711,'TK MYDTU'!$B$8:$Q$8047,13,0)</f>
        <v>#N/A</v>
      </c>
      <c r="H711" s="17" t="e">
        <f>VLOOKUP(B711,'TK MYDTU'!$B$8:$Q$8047,14,0)</f>
        <v>#N/A</v>
      </c>
      <c r="I711" s="17" t="e">
        <f>VLOOKUP(B711,'TK MYDTU'!$B$8:$Q$8047,15,0)</f>
        <v>#N/A</v>
      </c>
      <c r="J711" s="17" t="e">
        <f>VLOOKUP(B711,'TK MYDTU'!$B$8:$Q$8047,16,0)</f>
        <v>#N/A</v>
      </c>
      <c r="K711" s="17" t="e">
        <f t="shared" ref="K711:K774" si="48">J711=L711</f>
        <v>#N/A</v>
      </c>
      <c r="L711" s="17"/>
      <c r="M711" s="18">
        <f t="shared" ref="M711:M774" si="49">IF(AND(L711&gt;=1,ISNUMBER(L711)=TRUE),ROUND(SUMPRODUCT(G711:L711,$G$6:$L$6)/$M$6,1),0)</f>
        <v>0</v>
      </c>
      <c r="N711" s="19" t="str">
        <f t="shared" si="46"/>
        <v>Không</v>
      </c>
      <c r="O711" s="19" t="e">
        <f>VLOOKUP($A711,DSMYDTU!$A$2:$G$487,7,0)</f>
        <v>#N/A</v>
      </c>
      <c r="P711" s="20"/>
      <c r="Q711" s="53" t="e">
        <f t="shared" si="47"/>
        <v>#N/A</v>
      </c>
      <c r="R711" s="17" t="e">
        <f>VLOOKUP($B711,'TK MYDTU'!$B$8:$X$5049,18,0)</f>
        <v>#N/A</v>
      </c>
      <c r="T711" s="2"/>
      <c r="U711" s="19"/>
      <c r="V711" s="19"/>
    </row>
    <row r="712" spans="1:22" ht="13.8">
      <c r="A712" s="14">
        <v>706</v>
      </c>
      <c r="B712" s="15" t="e">
        <f>VLOOKUP($A712,DSMYDTU!$A$2:$E$487,2,0)</f>
        <v>#N/A</v>
      </c>
      <c r="C712" s="51" t="e">
        <f>VLOOKUP($A712,DSMYDTU!$A$2:$G$487,3,0)</f>
        <v>#N/A</v>
      </c>
      <c r="D712" s="52" t="e">
        <f>VLOOKUP($A712,DSMYDTU!$A$2:$G$487,4,0)</f>
        <v>#N/A</v>
      </c>
      <c r="E712" s="15" t="e">
        <f>VLOOKUP($A712,DSMYDTU!$A$2:$G$487,5,0)</f>
        <v>#N/A</v>
      </c>
      <c r="F712" s="16" t="e">
        <f>VLOOKUP($A712,DSMYDTU!$A$2:$G$487,6,0)</f>
        <v>#N/A</v>
      </c>
      <c r="G712" s="17" t="e">
        <f>VLOOKUP(B712,'TK MYDTU'!$B$8:$Q$8047,13,0)</f>
        <v>#N/A</v>
      </c>
      <c r="H712" s="17" t="e">
        <f>VLOOKUP(B712,'TK MYDTU'!$B$8:$Q$8047,14,0)</f>
        <v>#N/A</v>
      </c>
      <c r="I712" s="17" t="e">
        <f>VLOOKUP(B712,'TK MYDTU'!$B$8:$Q$8047,15,0)</f>
        <v>#N/A</v>
      </c>
      <c r="J712" s="17" t="e">
        <f>VLOOKUP(B712,'TK MYDTU'!$B$8:$Q$8047,16,0)</f>
        <v>#N/A</v>
      </c>
      <c r="K712" s="17" t="e">
        <f t="shared" si="48"/>
        <v>#N/A</v>
      </c>
      <c r="L712" s="17"/>
      <c r="M712" s="18">
        <f t="shared" si="49"/>
        <v>0</v>
      </c>
      <c r="N712" s="19" t="str">
        <f t="shared" si="46"/>
        <v>Không</v>
      </c>
      <c r="O712" s="19" t="e">
        <f>VLOOKUP($A712,DSMYDTU!$A$2:$G$487,7,0)</f>
        <v>#N/A</v>
      </c>
      <c r="P712" s="20"/>
      <c r="Q712" s="53" t="e">
        <f t="shared" si="47"/>
        <v>#N/A</v>
      </c>
      <c r="R712" s="17" t="e">
        <f>VLOOKUP($B712,'TK MYDTU'!$B$8:$X$5049,18,0)</f>
        <v>#N/A</v>
      </c>
      <c r="T712" s="2"/>
      <c r="U712" s="19"/>
      <c r="V712" s="19"/>
    </row>
    <row r="713" spans="1:22" ht="13.8">
      <c r="A713" s="14">
        <v>707</v>
      </c>
      <c r="B713" s="15" t="e">
        <f>VLOOKUP($A713,DSMYDTU!$A$2:$E$487,2,0)</f>
        <v>#N/A</v>
      </c>
      <c r="C713" s="51" t="e">
        <f>VLOOKUP($A713,DSMYDTU!$A$2:$G$487,3,0)</f>
        <v>#N/A</v>
      </c>
      <c r="D713" s="52" t="e">
        <f>VLOOKUP($A713,DSMYDTU!$A$2:$G$487,4,0)</f>
        <v>#N/A</v>
      </c>
      <c r="E713" s="15" t="e">
        <f>VLOOKUP($A713,DSMYDTU!$A$2:$G$487,5,0)</f>
        <v>#N/A</v>
      </c>
      <c r="F713" s="16" t="e">
        <f>VLOOKUP($A713,DSMYDTU!$A$2:$G$487,6,0)</f>
        <v>#N/A</v>
      </c>
      <c r="G713" s="17" t="e">
        <f>VLOOKUP(B713,'TK MYDTU'!$B$8:$Q$8047,13,0)</f>
        <v>#N/A</v>
      </c>
      <c r="H713" s="17" t="e">
        <f>VLOOKUP(B713,'TK MYDTU'!$B$8:$Q$8047,14,0)</f>
        <v>#N/A</v>
      </c>
      <c r="I713" s="17" t="e">
        <f>VLOOKUP(B713,'TK MYDTU'!$B$8:$Q$8047,15,0)</f>
        <v>#N/A</v>
      </c>
      <c r="J713" s="17" t="e">
        <f>VLOOKUP(B713,'TK MYDTU'!$B$8:$Q$8047,16,0)</f>
        <v>#N/A</v>
      </c>
      <c r="K713" s="17" t="e">
        <f t="shared" si="48"/>
        <v>#N/A</v>
      </c>
      <c r="L713" s="17"/>
      <c r="M713" s="18">
        <f t="shared" si="49"/>
        <v>0</v>
      </c>
      <c r="N713" s="19" t="str">
        <f t="shared" si="46"/>
        <v>Không</v>
      </c>
      <c r="O713" s="19" t="e">
        <f>VLOOKUP($A713,DSMYDTU!$A$2:$G$487,7,0)</f>
        <v>#N/A</v>
      </c>
      <c r="P713" s="20"/>
      <c r="Q713" s="53" t="e">
        <f t="shared" si="47"/>
        <v>#N/A</v>
      </c>
      <c r="R713" s="17" t="e">
        <f>VLOOKUP($B713,'TK MYDTU'!$B$8:$X$5049,18,0)</f>
        <v>#N/A</v>
      </c>
      <c r="T713" s="2"/>
      <c r="U713" s="19"/>
      <c r="V713" s="19"/>
    </row>
    <row r="714" spans="1:22" ht="13.8">
      <c r="A714" s="14">
        <v>708</v>
      </c>
      <c r="B714" s="15" t="e">
        <f>VLOOKUP($A714,DSMYDTU!$A$2:$E$487,2,0)</f>
        <v>#N/A</v>
      </c>
      <c r="C714" s="51" t="e">
        <f>VLOOKUP($A714,DSMYDTU!$A$2:$G$487,3,0)</f>
        <v>#N/A</v>
      </c>
      <c r="D714" s="52" t="e">
        <f>VLOOKUP($A714,DSMYDTU!$A$2:$G$487,4,0)</f>
        <v>#N/A</v>
      </c>
      <c r="E714" s="15" t="e">
        <f>VLOOKUP($A714,DSMYDTU!$A$2:$G$487,5,0)</f>
        <v>#N/A</v>
      </c>
      <c r="F714" s="16" t="e">
        <f>VLOOKUP($A714,DSMYDTU!$A$2:$G$487,6,0)</f>
        <v>#N/A</v>
      </c>
      <c r="G714" s="17" t="e">
        <f>VLOOKUP(B714,'TK MYDTU'!$B$8:$Q$8047,13,0)</f>
        <v>#N/A</v>
      </c>
      <c r="H714" s="17" t="e">
        <f>VLOOKUP(B714,'TK MYDTU'!$B$8:$Q$8047,14,0)</f>
        <v>#N/A</v>
      </c>
      <c r="I714" s="17" t="e">
        <f>VLOOKUP(B714,'TK MYDTU'!$B$8:$Q$8047,15,0)</f>
        <v>#N/A</v>
      </c>
      <c r="J714" s="17" t="e">
        <f>VLOOKUP(B714,'TK MYDTU'!$B$8:$Q$8047,16,0)</f>
        <v>#N/A</v>
      </c>
      <c r="K714" s="17" t="e">
        <f t="shared" si="48"/>
        <v>#N/A</v>
      </c>
      <c r="L714" s="17"/>
      <c r="M714" s="18">
        <f t="shared" si="49"/>
        <v>0</v>
      </c>
      <c r="N714" s="19" t="str">
        <f t="shared" si="46"/>
        <v>Không</v>
      </c>
      <c r="O714" s="19" t="e">
        <f>VLOOKUP($A714,DSMYDTU!$A$2:$G$487,7,0)</f>
        <v>#N/A</v>
      </c>
      <c r="P714" s="20"/>
      <c r="Q714" s="53" t="e">
        <f t="shared" si="47"/>
        <v>#N/A</v>
      </c>
      <c r="R714" s="17" t="e">
        <f>VLOOKUP($B714,'TK MYDTU'!$B$8:$X$5049,18,0)</f>
        <v>#N/A</v>
      </c>
      <c r="T714" s="2"/>
      <c r="U714" s="19"/>
      <c r="V714" s="19"/>
    </row>
    <row r="715" spans="1:22" ht="13.8">
      <c r="A715" s="14">
        <v>709</v>
      </c>
      <c r="B715" s="15" t="e">
        <f>VLOOKUP($A715,DSMYDTU!$A$2:$E$487,2,0)</f>
        <v>#N/A</v>
      </c>
      <c r="C715" s="51" t="e">
        <f>VLOOKUP($A715,DSMYDTU!$A$2:$G$487,3,0)</f>
        <v>#N/A</v>
      </c>
      <c r="D715" s="52" t="e">
        <f>VLOOKUP($A715,DSMYDTU!$A$2:$G$487,4,0)</f>
        <v>#N/A</v>
      </c>
      <c r="E715" s="15" t="e">
        <f>VLOOKUP($A715,DSMYDTU!$A$2:$G$487,5,0)</f>
        <v>#N/A</v>
      </c>
      <c r="F715" s="16" t="e">
        <f>VLOOKUP($A715,DSMYDTU!$A$2:$G$487,6,0)</f>
        <v>#N/A</v>
      </c>
      <c r="G715" s="17" t="e">
        <f>VLOOKUP(B715,'TK MYDTU'!$B$8:$Q$8047,13,0)</f>
        <v>#N/A</v>
      </c>
      <c r="H715" s="17" t="e">
        <f>VLOOKUP(B715,'TK MYDTU'!$B$8:$Q$8047,14,0)</f>
        <v>#N/A</v>
      </c>
      <c r="I715" s="17" t="e">
        <f>VLOOKUP(B715,'TK MYDTU'!$B$8:$Q$8047,15,0)</f>
        <v>#N/A</v>
      </c>
      <c r="J715" s="17" t="e">
        <f>VLOOKUP(B715,'TK MYDTU'!$B$8:$Q$8047,16,0)</f>
        <v>#N/A</v>
      </c>
      <c r="K715" s="17" t="e">
        <f t="shared" si="48"/>
        <v>#N/A</v>
      </c>
      <c r="L715" s="17"/>
      <c r="M715" s="18">
        <f t="shared" si="49"/>
        <v>0</v>
      </c>
      <c r="N715" s="19" t="str">
        <f t="shared" si="46"/>
        <v>Không</v>
      </c>
      <c r="O715" s="19" t="e">
        <f>VLOOKUP($A715,DSMYDTU!$A$2:$G$487,7,0)</f>
        <v>#N/A</v>
      </c>
      <c r="P715" s="20"/>
      <c r="Q715" s="53" t="e">
        <f t="shared" si="47"/>
        <v>#N/A</v>
      </c>
      <c r="R715" s="17" t="e">
        <f>VLOOKUP($B715,'TK MYDTU'!$B$8:$X$5049,18,0)</f>
        <v>#N/A</v>
      </c>
      <c r="T715" s="2"/>
      <c r="U715" s="19"/>
      <c r="V715" s="19"/>
    </row>
    <row r="716" spans="1:22" ht="13.8">
      <c r="A716" s="14">
        <v>710</v>
      </c>
      <c r="B716" s="15" t="e">
        <f>VLOOKUP($A716,DSMYDTU!$A$2:$E$487,2,0)</f>
        <v>#N/A</v>
      </c>
      <c r="C716" s="51" t="e">
        <f>VLOOKUP($A716,DSMYDTU!$A$2:$G$487,3,0)</f>
        <v>#N/A</v>
      </c>
      <c r="D716" s="52" t="e">
        <f>VLOOKUP($A716,DSMYDTU!$A$2:$G$487,4,0)</f>
        <v>#N/A</v>
      </c>
      <c r="E716" s="15" t="e">
        <f>VLOOKUP($A716,DSMYDTU!$A$2:$G$487,5,0)</f>
        <v>#N/A</v>
      </c>
      <c r="F716" s="16" t="e">
        <f>VLOOKUP($A716,DSMYDTU!$A$2:$G$487,6,0)</f>
        <v>#N/A</v>
      </c>
      <c r="G716" s="17" t="e">
        <f>VLOOKUP(B716,'TK MYDTU'!$B$8:$Q$8047,13,0)</f>
        <v>#N/A</v>
      </c>
      <c r="H716" s="17" t="e">
        <f>VLOOKUP(B716,'TK MYDTU'!$B$8:$Q$8047,14,0)</f>
        <v>#N/A</v>
      </c>
      <c r="I716" s="17" t="e">
        <f>VLOOKUP(B716,'TK MYDTU'!$B$8:$Q$8047,15,0)</f>
        <v>#N/A</v>
      </c>
      <c r="J716" s="17" t="e">
        <f>VLOOKUP(B716,'TK MYDTU'!$B$8:$Q$8047,16,0)</f>
        <v>#N/A</v>
      </c>
      <c r="K716" s="17" t="e">
        <f t="shared" si="48"/>
        <v>#N/A</v>
      </c>
      <c r="L716" s="17"/>
      <c r="M716" s="18">
        <f t="shared" si="49"/>
        <v>0</v>
      </c>
      <c r="N716" s="19" t="str">
        <f t="shared" si="46"/>
        <v>Không</v>
      </c>
      <c r="O716" s="19" t="e">
        <f>VLOOKUP($A716,DSMYDTU!$A$2:$G$487,7,0)</f>
        <v>#N/A</v>
      </c>
      <c r="P716" s="20"/>
      <c r="Q716" s="53" t="e">
        <f t="shared" si="47"/>
        <v>#N/A</v>
      </c>
      <c r="R716" s="17" t="e">
        <f>VLOOKUP($B716,'TK MYDTU'!$B$8:$X$5049,18,0)</f>
        <v>#N/A</v>
      </c>
      <c r="T716" s="2"/>
      <c r="U716" s="19"/>
      <c r="V716" s="19"/>
    </row>
    <row r="717" spans="1:22" ht="13.8">
      <c r="A717" s="14">
        <v>711</v>
      </c>
      <c r="B717" s="15" t="e">
        <f>VLOOKUP($A717,DSMYDTU!$A$2:$E$487,2,0)</f>
        <v>#N/A</v>
      </c>
      <c r="C717" s="51" t="e">
        <f>VLOOKUP($A717,DSMYDTU!$A$2:$G$487,3,0)</f>
        <v>#N/A</v>
      </c>
      <c r="D717" s="52" t="e">
        <f>VLOOKUP($A717,DSMYDTU!$A$2:$G$487,4,0)</f>
        <v>#N/A</v>
      </c>
      <c r="E717" s="15" t="e">
        <f>VLOOKUP($A717,DSMYDTU!$A$2:$G$487,5,0)</f>
        <v>#N/A</v>
      </c>
      <c r="F717" s="16" t="e">
        <f>VLOOKUP($A717,DSMYDTU!$A$2:$G$487,6,0)</f>
        <v>#N/A</v>
      </c>
      <c r="G717" s="17" t="e">
        <f>VLOOKUP(B717,'TK MYDTU'!$B$8:$Q$8047,13,0)</f>
        <v>#N/A</v>
      </c>
      <c r="H717" s="17" t="e">
        <f>VLOOKUP(B717,'TK MYDTU'!$B$8:$Q$8047,14,0)</f>
        <v>#N/A</v>
      </c>
      <c r="I717" s="17" t="e">
        <f>VLOOKUP(B717,'TK MYDTU'!$B$8:$Q$8047,15,0)</f>
        <v>#N/A</v>
      </c>
      <c r="J717" s="17" t="e">
        <f>VLOOKUP(B717,'TK MYDTU'!$B$8:$Q$8047,16,0)</f>
        <v>#N/A</v>
      </c>
      <c r="K717" s="17" t="e">
        <f t="shared" si="48"/>
        <v>#N/A</v>
      </c>
      <c r="L717" s="17"/>
      <c r="M717" s="18">
        <f t="shared" si="49"/>
        <v>0</v>
      </c>
      <c r="N717" s="19" t="str">
        <f t="shared" si="46"/>
        <v>Không</v>
      </c>
      <c r="O717" s="19" t="e">
        <f>VLOOKUP($A717,DSMYDTU!$A$2:$G$487,7,0)</f>
        <v>#N/A</v>
      </c>
      <c r="P717" s="20"/>
      <c r="Q717" s="53" t="e">
        <f t="shared" si="47"/>
        <v>#N/A</v>
      </c>
      <c r="R717" s="17" t="e">
        <f>VLOOKUP($B717,'TK MYDTU'!$B$8:$X$5049,18,0)</f>
        <v>#N/A</v>
      </c>
      <c r="T717" s="2"/>
      <c r="U717" s="19"/>
      <c r="V717" s="19"/>
    </row>
    <row r="718" spans="1:22" ht="13.8">
      <c r="A718" s="14">
        <v>712</v>
      </c>
      <c r="B718" s="15" t="e">
        <f>VLOOKUP($A718,DSMYDTU!$A$2:$E$487,2,0)</f>
        <v>#N/A</v>
      </c>
      <c r="C718" s="51" t="e">
        <f>VLOOKUP($A718,DSMYDTU!$A$2:$G$487,3,0)</f>
        <v>#N/A</v>
      </c>
      <c r="D718" s="52" t="e">
        <f>VLOOKUP($A718,DSMYDTU!$A$2:$G$487,4,0)</f>
        <v>#N/A</v>
      </c>
      <c r="E718" s="15" t="e">
        <f>VLOOKUP($A718,DSMYDTU!$A$2:$G$487,5,0)</f>
        <v>#N/A</v>
      </c>
      <c r="F718" s="16" t="e">
        <f>VLOOKUP($A718,DSMYDTU!$A$2:$G$487,6,0)</f>
        <v>#N/A</v>
      </c>
      <c r="G718" s="17" t="e">
        <f>VLOOKUP(B718,'TK MYDTU'!$B$8:$Q$8047,13,0)</f>
        <v>#N/A</v>
      </c>
      <c r="H718" s="17" t="e">
        <f>VLOOKUP(B718,'TK MYDTU'!$B$8:$Q$8047,14,0)</f>
        <v>#N/A</v>
      </c>
      <c r="I718" s="17" t="e">
        <f>VLOOKUP(B718,'TK MYDTU'!$B$8:$Q$8047,15,0)</f>
        <v>#N/A</v>
      </c>
      <c r="J718" s="17" t="e">
        <f>VLOOKUP(B718,'TK MYDTU'!$B$8:$Q$8047,16,0)</f>
        <v>#N/A</v>
      </c>
      <c r="K718" s="17" t="e">
        <f t="shared" si="48"/>
        <v>#N/A</v>
      </c>
      <c r="L718" s="17"/>
      <c r="M718" s="18">
        <f t="shared" si="49"/>
        <v>0</v>
      </c>
      <c r="N718" s="19" t="str">
        <f t="shared" si="46"/>
        <v>Không</v>
      </c>
      <c r="O718" s="19" t="e">
        <f>VLOOKUP($A718,DSMYDTU!$A$2:$G$487,7,0)</f>
        <v>#N/A</v>
      </c>
      <c r="P718" s="20"/>
      <c r="Q718" s="53" t="e">
        <f t="shared" si="47"/>
        <v>#N/A</v>
      </c>
      <c r="R718" s="17" t="e">
        <f>VLOOKUP($B718,'TK MYDTU'!$B$8:$X$5049,18,0)</f>
        <v>#N/A</v>
      </c>
      <c r="T718" s="2"/>
      <c r="U718" s="19"/>
      <c r="V718" s="19"/>
    </row>
    <row r="719" spans="1:22" ht="13.8">
      <c r="A719" s="14">
        <v>713</v>
      </c>
      <c r="B719" s="15" t="e">
        <f>VLOOKUP($A719,DSMYDTU!$A$2:$E$487,2,0)</f>
        <v>#N/A</v>
      </c>
      <c r="C719" s="51" t="e">
        <f>VLOOKUP($A719,DSMYDTU!$A$2:$G$487,3,0)</f>
        <v>#N/A</v>
      </c>
      <c r="D719" s="52" t="e">
        <f>VLOOKUP($A719,DSMYDTU!$A$2:$G$487,4,0)</f>
        <v>#N/A</v>
      </c>
      <c r="E719" s="15" t="e">
        <f>VLOOKUP($A719,DSMYDTU!$A$2:$G$487,5,0)</f>
        <v>#N/A</v>
      </c>
      <c r="F719" s="16" t="e">
        <f>VLOOKUP($A719,DSMYDTU!$A$2:$G$487,6,0)</f>
        <v>#N/A</v>
      </c>
      <c r="G719" s="17" t="e">
        <f>VLOOKUP(B719,'TK MYDTU'!$B$8:$Q$8047,13,0)</f>
        <v>#N/A</v>
      </c>
      <c r="H719" s="17" t="e">
        <f>VLOOKUP(B719,'TK MYDTU'!$B$8:$Q$8047,14,0)</f>
        <v>#N/A</v>
      </c>
      <c r="I719" s="17" t="e">
        <f>VLOOKUP(B719,'TK MYDTU'!$B$8:$Q$8047,15,0)</f>
        <v>#N/A</v>
      </c>
      <c r="J719" s="17" t="e">
        <f>VLOOKUP(B719,'TK MYDTU'!$B$8:$Q$8047,16,0)</f>
        <v>#N/A</v>
      </c>
      <c r="K719" s="17" t="e">
        <f t="shared" si="48"/>
        <v>#N/A</v>
      </c>
      <c r="L719" s="17"/>
      <c r="M719" s="18">
        <f t="shared" si="49"/>
        <v>0</v>
      </c>
      <c r="N719" s="19" t="str">
        <f t="shared" si="46"/>
        <v>Không</v>
      </c>
      <c r="O719" s="19" t="e">
        <f>VLOOKUP($A719,DSMYDTU!$A$2:$G$487,7,0)</f>
        <v>#N/A</v>
      </c>
      <c r="P719" s="20"/>
      <c r="Q719" s="53" t="e">
        <f t="shared" si="47"/>
        <v>#N/A</v>
      </c>
      <c r="R719" s="17" t="e">
        <f>VLOOKUP($B719,'TK MYDTU'!$B$8:$X$5049,18,0)</f>
        <v>#N/A</v>
      </c>
      <c r="T719" s="2"/>
      <c r="U719" s="19"/>
      <c r="V719" s="19"/>
    </row>
    <row r="720" spans="1:22" ht="13.8">
      <c r="A720" s="14">
        <v>714</v>
      </c>
      <c r="B720" s="15" t="e">
        <f>VLOOKUP($A720,DSMYDTU!$A$2:$E$487,2,0)</f>
        <v>#N/A</v>
      </c>
      <c r="C720" s="51" t="e">
        <f>VLOOKUP($A720,DSMYDTU!$A$2:$G$487,3,0)</f>
        <v>#N/A</v>
      </c>
      <c r="D720" s="52" t="e">
        <f>VLOOKUP($A720,DSMYDTU!$A$2:$G$487,4,0)</f>
        <v>#N/A</v>
      </c>
      <c r="E720" s="15" t="e">
        <f>VLOOKUP($A720,DSMYDTU!$A$2:$G$487,5,0)</f>
        <v>#N/A</v>
      </c>
      <c r="F720" s="16" t="e">
        <f>VLOOKUP($A720,DSMYDTU!$A$2:$G$487,6,0)</f>
        <v>#N/A</v>
      </c>
      <c r="G720" s="17" t="e">
        <f>VLOOKUP(B720,'TK MYDTU'!$B$8:$Q$8047,13,0)</f>
        <v>#N/A</v>
      </c>
      <c r="H720" s="17" t="e">
        <f>VLOOKUP(B720,'TK MYDTU'!$B$8:$Q$8047,14,0)</f>
        <v>#N/A</v>
      </c>
      <c r="I720" s="17" t="e">
        <f>VLOOKUP(B720,'TK MYDTU'!$B$8:$Q$8047,15,0)</f>
        <v>#N/A</v>
      </c>
      <c r="J720" s="17" t="e">
        <f>VLOOKUP(B720,'TK MYDTU'!$B$8:$Q$8047,16,0)</f>
        <v>#N/A</v>
      </c>
      <c r="K720" s="17" t="e">
        <f t="shared" si="48"/>
        <v>#N/A</v>
      </c>
      <c r="L720" s="17"/>
      <c r="M720" s="18">
        <f t="shared" si="49"/>
        <v>0</v>
      </c>
      <c r="N720" s="19" t="str">
        <f t="shared" si="46"/>
        <v>Không</v>
      </c>
      <c r="O720" s="19" t="e">
        <f>VLOOKUP($A720,DSMYDTU!$A$2:$G$487,7,0)</f>
        <v>#N/A</v>
      </c>
      <c r="P720" s="20"/>
      <c r="Q720" s="53" t="e">
        <f t="shared" si="47"/>
        <v>#N/A</v>
      </c>
      <c r="R720" s="17" t="e">
        <f>VLOOKUP($B720,'TK MYDTU'!$B$8:$X$5049,18,0)</f>
        <v>#N/A</v>
      </c>
      <c r="T720" s="2"/>
      <c r="U720" s="19"/>
      <c r="V720" s="19"/>
    </row>
    <row r="721" spans="1:22" ht="13.8">
      <c r="A721" s="14">
        <v>715</v>
      </c>
      <c r="B721" s="15" t="e">
        <f>VLOOKUP($A721,DSMYDTU!$A$2:$E$487,2,0)</f>
        <v>#N/A</v>
      </c>
      <c r="C721" s="51" t="e">
        <f>VLOOKUP($A721,DSMYDTU!$A$2:$G$487,3,0)</f>
        <v>#N/A</v>
      </c>
      <c r="D721" s="52" t="e">
        <f>VLOOKUP($A721,DSMYDTU!$A$2:$G$487,4,0)</f>
        <v>#N/A</v>
      </c>
      <c r="E721" s="15" t="e">
        <f>VLOOKUP($A721,DSMYDTU!$A$2:$G$487,5,0)</f>
        <v>#N/A</v>
      </c>
      <c r="F721" s="16" t="e">
        <f>VLOOKUP($A721,DSMYDTU!$A$2:$G$487,6,0)</f>
        <v>#N/A</v>
      </c>
      <c r="G721" s="17" t="e">
        <f>VLOOKUP(B721,'TK MYDTU'!$B$8:$Q$8047,13,0)</f>
        <v>#N/A</v>
      </c>
      <c r="H721" s="17" t="e">
        <f>VLOOKUP(B721,'TK MYDTU'!$B$8:$Q$8047,14,0)</f>
        <v>#N/A</v>
      </c>
      <c r="I721" s="17" t="e">
        <f>VLOOKUP(B721,'TK MYDTU'!$B$8:$Q$8047,15,0)</f>
        <v>#N/A</v>
      </c>
      <c r="J721" s="17" t="e">
        <f>VLOOKUP(B721,'TK MYDTU'!$B$8:$Q$8047,16,0)</f>
        <v>#N/A</v>
      </c>
      <c r="K721" s="17" t="e">
        <f t="shared" si="48"/>
        <v>#N/A</v>
      </c>
      <c r="L721" s="17"/>
      <c r="M721" s="18">
        <f t="shared" si="49"/>
        <v>0</v>
      </c>
      <c r="N721" s="19" t="str">
        <f t="shared" si="46"/>
        <v>Không</v>
      </c>
      <c r="O721" s="19" t="e">
        <f>VLOOKUP($A721,DSMYDTU!$A$2:$G$487,7,0)</f>
        <v>#N/A</v>
      </c>
      <c r="P721" s="20"/>
      <c r="Q721" s="53" t="e">
        <f t="shared" si="47"/>
        <v>#N/A</v>
      </c>
      <c r="R721" s="17" t="e">
        <f>VLOOKUP($B721,'TK MYDTU'!$B$8:$X$5049,18,0)</f>
        <v>#N/A</v>
      </c>
      <c r="T721" s="2"/>
      <c r="U721" s="19"/>
      <c r="V721" s="19"/>
    </row>
    <row r="722" spans="1:22" ht="13.8">
      <c r="A722" s="14">
        <v>716</v>
      </c>
      <c r="B722" s="15" t="e">
        <f>VLOOKUP($A722,DSMYDTU!$A$2:$E$487,2,0)</f>
        <v>#N/A</v>
      </c>
      <c r="C722" s="51" t="e">
        <f>VLOOKUP($A722,DSMYDTU!$A$2:$G$487,3,0)</f>
        <v>#N/A</v>
      </c>
      <c r="D722" s="52" t="e">
        <f>VLOOKUP($A722,DSMYDTU!$A$2:$G$487,4,0)</f>
        <v>#N/A</v>
      </c>
      <c r="E722" s="15" t="e">
        <f>VLOOKUP($A722,DSMYDTU!$A$2:$G$487,5,0)</f>
        <v>#N/A</v>
      </c>
      <c r="F722" s="16" t="e">
        <f>VLOOKUP($A722,DSMYDTU!$A$2:$G$487,6,0)</f>
        <v>#N/A</v>
      </c>
      <c r="G722" s="17" t="e">
        <f>VLOOKUP(B722,'TK MYDTU'!$B$8:$Q$8047,13,0)</f>
        <v>#N/A</v>
      </c>
      <c r="H722" s="17" t="e">
        <f>VLOOKUP(B722,'TK MYDTU'!$B$8:$Q$8047,14,0)</f>
        <v>#N/A</v>
      </c>
      <c r="I722" s="17" t="e">
        <f>VLOOKUP(B722,'TK MYDTU'!$B$8:$Q$8047,15,0)</f>
        <v>#N/A</v>
      </c>
      <c r="J722" s="17" t="e">
        <f>VLOOKUP(B722,'TK MYDTU'!$B$8:$Q$8047,16,0)</f>
        <v>#N/A</v>
      </c>
      <c r="K722" s="17" t="e">
        <f t="shared" si="48"/>
        <v>#N/A</v>
      </c>
      <c r="L722" s="17"/>
      <c r="M722" s="18">
        <f t="shared" si="49"/>
        <v>0</v>
      </c>
      <c r="N722" s="19" t="str">
        <f t="shared" si="46"/>
        <v>Không</v>
      </c>
      <c r="O722" s="19" t="e">
        <f>VLOOKUP($A722,DSMYDTU!$A$2:$G$487,7,0)</f>
        <v>#N/A</v>
      </c>
      <c r="P722" s="20"/>
      <c r="Q722" s="53" t="e">
        <f t="shared" si="47"/>
        <v>#N/A</v>
      </c>
      <c r="R722" s="17" t="e">
        <f>VLOOKUP($B722,'TK MYDTU'!$B$8:$X$5049,18,0)</f>
        <v>#N/A</v>
      </c>
      <c r="T722" s="2"/>
      <c r="U722" s="19"/>
      <c r="V722" s="19"/>
    </row>
    <row r="723" spans="1:22" ht="13.8">
      <c r="A723" s="14">
        <v>717</v>
      </c>
      <c r="B723" s="15" t="e">
        <f>VLOOKUP($A723,DSMYDTU!$A$2:$E$487,2,0)</f>
        <v>#N/A</v>
      </c>
      <c r="C723" s="51" t="e">
        <f>VLOOKUP($A723,DSMYDTU!$A$2:$G$487,3,0)</f>
        <v>#N/A</v>
      </c>
      <c r="D723" s="52" t="e">
        <f>VLOOKUP($A723,DSMYDTU!$A$2:$G$487,4,0)</f>
        <v>#N/A</v>
      </c>
      <c r="E723" s="15" t="e">
        <f>VLOOKUP($A723,DSMYDTU!$A$2:$G$487,5,0)</f>
        <v>#N/A</v>
      </c>
      <c r="F723" s="16" t="e">
        <f>VLOOKUP($A723,DSMYDTU!$A$2:$G$487,6,0)</f>
        <v>#N/A</v>
      </c>
      <c r="G723" s="17" t="e">
        <f>VLOOKUP(B723,'TK MYDTU'!$B$8:$Q$8047,13,0)</f>
        <v>#N/A</v>
      </c>
      <c r="H723" s="17" t="e">
        <f>VLOOKUP(B723,'TK MYDTU'!$B$8:$Q$8047,14,0)</f>
        <v>#N/A</v>
      </c>
      <c r="I723" s="17" t="e">
        <f>VLOOKUP(B723,'TK MYDTU'!$B$8:$Q$8047,15,0)</f>
        <v>#N/A</v>
      </c>
      <c r="J723" s="17" t="e">
        <f>VLOOKUP(B723,'TK MYDTU'!$B$8:$Q$8047,16,0)</f>
        <v>#N/A</v>
      </c>
      <c r="K723" s="17" t="e">
        <f t="shared" si="48"/>
        <v>#N/A</v>
      </c>
      <c r="L723" s="17"/>
      <c r="M723" s="18">
        <f t="shared" si="49"/>
        <v>0</v>
      </c>
      <c r="N723" s="19" t="str">
        <f t="shared" si="46"/>
        <v>Không</v>
      </c>
      <c r="O723" s="19" t="e">
        <f>VLOOKUP($A723,DSMYDTU!$A$2:$G$487,7,0)</f>
        <v>#N/A</v>
      </c>
      <c r="P723" s="20"/>
      <c r="Q723" s="53" t="e">
        <f t="shared" si="47"/>
        <v>#N/A</v>
      </c>
      <c r="R723" s="17" t="e">
        <f>VLOOKUP($B723,'TK MYDTU'!$B$8:$X$5049,18,0)</f>
        <v>#N/A</v>
      </c>
      <c r="T723" s="2"/>
      <c r="U723" s="19"/>
      <c r="V723" s="19"/>
    </row>
    <row r="724" spans="1:22" ht="13.8">
      <c r="A724" s="14">
        <v>718</v>
      </c>
      <c r="B724" s="15" t="e">
        <f>VLOOKUP($A724,DSMYDTU!$A$2:$E$487,2,0)</f>
        <v>#N/A</v>
      </c>
      <c r="C724" s="51" t="e">
        <f>VLOOKUP($A724,DSMYDTU!$A$2:$G$487,3,0)</f>
        <v>#N/A</v>
      </c>
      <c r="D724" s="52" t="e">
        <f>VLOOKUP($A724,DSMYDTU!$A$2:$G$487,4,0)</f>
        <v>#N/A</v>
      </c>
      <c r="E724" s="15" t="e">
        <f>VLOOKUP($A724,DSMYDTU!$A$2:$G$487,5,0)</f>
        <v>#N/A</v>
      </c>
      <c r="F724" s="16" t="e">
        <f>VLOOKUP($A724,DSMYDTU!$A$2:$G$487,6,0)</f>
        <v>#N/A</v>
      </c>
      <c r="G724" s="17" t="e">
        <f>VLOOKUP(B724,'TK MYDTU'!$B$8:$Q$8047,13,0)</f>
        <v>#N/A</v>
      </c>
      <c r="H724" s="17" t="e">
        <f>VLOOKUP(B724,'TK MYDTU'!$B$8:$Q$8047,14,0)</f>
        <v>#N/A</v>
      </c>
      <c r="I724" s="17" t="e">
        <f>VLOOKUP(B724,'TK MYDTU'!$B$8:$Q$8047,15,0)</f>
        <v>#N/A</v>
      </c>
      <c r="J724" s="17" t="e">
        <f>VLOOKUP(B724,'TK MYDTU'!$B$8:$Q$8047,16,0)</f>
        <v>#N/A</v>
      </c>
      <c r="K724" s="17" t="e">
        <f t="shared" si="48"/>
        <v>#N/A</v>
      </c>
      <c r="L724" s="17"/>
      <c r="M724" s="18">
        <f t="shared" si="49"/>
        <v>0</v>
      </c>
      <c r="N724" s="19" t="str">
        <f t="shared" si="46"/>
        <v>Không</v>
      </c>
      <c r="O724" s="19" t="e">
        <f>VLOOKUP($A724,DSMYDTU!$A$2:$G$487,7,0)</f>
        <v>#N/A</v>
      </c>
      <c r="P724" s="20"/>
      <c r="Q724" s="53" t="e">
        <f t="shared" si="47"/>
        <v>#N/A</v>
      </c>
      <c r="R724" s="17" t="e">
        <f>VLOOKUP($B724,'TK MYDTU'!$B$8:$X$5049,18,0)</f>
        <v>#N/A</v>
      </c>
      <c r="T724" s="2"/>
      <c r="U724" s="19"/>
      <c r="V724" s="19"/>
    </row>
    <row r="725" spans="1:22" ht="13.8">
      <c r="A725" s="14">
        <v>719</v>
      </c>
      <c r="B725" s="15" t="e">
        <f>VLOOKUP($A725,DSMYDTU!$A$2:$E$487,2,0)</f>
        <v>#N/A</v>
      </c>
      <c r="C725" s="51" t="e">
        <f>VLOOKUP($A725,DSMYDTU!$A$2:$G$487,3,0)</f>
        <v>#N/A</v>
      </c>
      <c r="D725" s="52" t="e">
        <f>VLOOKUP($A725,DSMYDTU!$A$2:$G$487,4,0)</f>
        <v>#N/A</v>
      </c>
      <c r="E725" s="15" t="e">
        <f>VLOOKUP($A725,DSMYDTU!$A$2:$G$487,5,0)</f>
        <v>#N/A</v>
      </c>
      <c r="F725" s="16" t="e">
        <f>VLOOKUP($A725,DSMYDTU!$A$2:$G$487,6,0)</f>
        <v>#N/A</v>
      </c>
      <c r="G725" s="17" t="e">
        <f>VLOOKUP(B725,'TK MYDTU'!$B$8:$Q$8047,13,0)</f>
        <v>#N/A</v>
      </c>
      <c r="H725" s="17" t="e">
        <f>VLOOKUP(B725,'TK MYDTU'!$B$8:$Q$8047,14,0)</f>
        <v>#N/A</v>
      </c>
      <c r="I725" s="17" t="e">
        <f>VLOOKUP(B725,'TK MYDTU'!$B$8:$Q$8047,15,0)</f>
        <v>#N/A</v>
      </c>
      <c r="J725" s="17" t="e">
        <f>VLOOKUP(B725,'TK MYDTU'!$B$8:$Q$8047,16,0)</f>
        <v>#N/A</v>
      </c>
      <c r="K725" s="17" t="e">
        <f t="shared" si="48"/>
        <v>#N/A</v>
      </c>
      <c r="L725" s="17"/>
      <c r="M725" s="18">
        <f t="shared" si="49"/>
        <v>0</v>
      </c>
      <c r="N725" s="19" t="str">
        <f t="shared" si="46"/>
        <v>Không</v>
      </c>
      <c r="O725" s="19" t="e">
        <f>VLOOKUP($A725,DSMYDTU!$A$2:$G$487,7,0)</f>
        <v>#N/A</v>
      </c>
      <c r="P725" s="20"/>
      <c r="Q725" s="53" t="e">
        <f t="shared" si="47"/>
        <v>#N/A</v>
      </c>
      <c r="R725" s="17" t="e">
        <f>VLOOKUP($B725,'TK MYDTU'!$B$8:$X$5049,18,0)</f>
        <v>#N/A</v>
      </c>
      <c r="T725" s="2"/>
      <c r="U725" s="19"/>
      <c r="V725" s="19"/>
    </row>
    <row r="726" spans="1:22" ht="13.8">
      <c r="A726" s="14">
        <v>720</v>
      </c>
      <c r="B726" s="15" t="e">
        <f>VLOOKUP($A726,DSMYDTU!$A$2:$E$487,2,0)</f>
        <v>#N/A</v>
      </c>
      <c r="C726" s="51" t="e">
        <f>VLOOKUP($A726,DSMYDTU!$A$2:$G$487,3,0)</f>
        <v>#N/A</v>
      </c>
      <c r="D726" s="52" t="e">
        <f>VLOOKUP($A726,DSMYDTU!$A$2:$G$487,4,0)</f>
        <v>#N/A</v>
      </c>
      <c r="E726" s="15" t="e">
        <f>VLOOKUP($A726,DSMYDTU!$A$2:$G$487,5,0)</f>
        <v>#N/A</v>
      </c>
      <c r="F726" s="16" t="e">
        <f>VLOOKUP($A726,DSMYDTU!$A$2:$G$487,6,0)</f>
        <v>#N/A</v>
      </c>
      <c r="G726" s="17" t="e">
        <f>VLOOKUP(B726,'TK MYDTU'!$B$8:$Q$8047,13,0)</f>
        <v>#N/A</v>
      </c>
      <c r="H726" s="17" t="e">
        <f>VLOOKUP(B726,'TK MYDTU'!$B$8:$Q$8047,14,0)</f>
        <v>#N/A</v>
      </c>
      <c r="I726" s="17" t="e">
        <f>VLOOKUP(B726,'TK MYDTU'!$B$8:$Q$8047,15,0)</f>
        <v>#N/A</v>
      </c>
      <c r="J726" s="17" t="e">
        <f>VLOOKUP(B726,'TK MYDTU'!$B$8:$Q$8047,16,0)</f>
        <v>#N/A</v>
      </c>
      <c r="K726" s="17" t="e">
        <f t="shared" si="48"/>
        <v>#N/A</v>
      </c>
      <c r="L726" s="17"/>
      <c r="M726" s="18">
        <f t="shared" si="49"/>
        <v>0</v>
      </c>
      <c r="N726" s="19" t="str">
        <f t="shared" si="46"/>
        <v>Không</v>
      </c>
      <c r="O726" s="19" t="e">
        <f>VLOOKUP($A726,DSMYDTU!$A$2:$G$487,7,0)</f>
        <v>#N/A</v>
      </c>
      <c r="P726" s="20"/>
      <c r="Q726" s="53" t="e">
        <f t="shared" si="47"/>
        <v>#N/A</v>
      </c>
      <c r="R726" s="17" t="e">
        <f>VLOOKUP($B726,'TK MYDTU'!$B$8:$X$5049,18,0)</f>
        <v>#N/A</v>
      </c>
      <c r="T726" s="2"/>
      <c r="U726" s="19"/>
      <c r="V726" s="19"/>
    </row>
    <row r="727" spans="1:22" ht="13.8">
      <c r="A727" s="14">
        <v>721</v>
      </c>
      <c r="B727" s="15" t="e">
        <f>VLOOKUP($A727,DSMYDTU!$A$2:$E$487,2,0)</f>
        <v>#N/A</v>
      </c>
      <c r="C727" s="51" t="e">
        <f>VLOOKUP($A727,DSMYDTU!$A$2:$G$487,3,0)</f>
        <v>#N/A</v>
      </c>
      <c r="D727" s="52" t="e">
        <f>VLOOKUP($A727,DSMYDTU!$A$2:$G$487,4,0)</f>
        <v>#N/A</v>
      </c>
      <c r="E727" s="15" t="e">
        <f>VLOOKUP($A727,DSMYDTU!$A$2:$G$487,5,0)</f>
        <v>#N/A</v>
      </c>
      <c r="F727" s="16" t="e">
        <f>VLOOKUP($A727,DSMYDTU!$A$2:$G$487,6,0)</f>
        <v>#N/A</v>
      </c>
      <c r="G727" s="17" t="e">
        <f>VLOOKUP(B727,'TK MYDTU'!$B$8:$Q$8047,13,0)</f>
        <v>#N/A</v>
      </c>
      <c r="H727" s="17" t="e">
        <f>VLOOKUP(B727,'TK MYDTU'!$B$8:$Q$8047,14,0)</f>
        <v>#N/A</v>
      </c>
      <c r="I727" s="17" t="e">
        <f>VLOOKUP(B727,'TK MYDTU'!$B$8:$Q$8047,15,0)</f>
        <v>#N/A</v>
      </c>
      <c r="J727" s="17" t="e">
        <f>VLOOKUP(B727,'TK MYDTU'!$B$8:$Q$8047,16,0)</f>
        <v>#N/A</v>
      </c>
      <c r="K727" s="17" t="e">
        <f t="shared" si="48"/>
        <v>#N/A</v>
      </c>
      <c r="L727" s="17"/>
      <c r="M727" s="18">
        <f t="shared" si="49"/>
        <v>0</v>
      </c>
      <c r="N727" s="19" t="str">
        <f t="shared" si="46"/>
        <v>Không</v>
      </c>
      <c r="O727" s="19" t="e">
        <f>VLOOKUP($A727,DSMYDTU!$A$2:$G$487,7,0)</f>
        <v>#N/A</v>
      </c>
      <c r="P727" s="20"/>
      <c r="Q727" s="53" t="e">
        <f t="shared" si="47"/>
        <v>#N/A</v>
      </c>
      <c r="R727" s="17" t="e">
        <f>VLOOKUP($B727,'TK MYDTU'!$B$8:$X$5049,18,0)</f>
        <v>#N/A</v>
      </c>
      <c r="T727" s="2"/>
      <c r="U727" s="19"/>
      <c r="V727" s="19"/>
    </row>
    <row r="728" spans="1:22" ht="13.8">
      <c r="A728" s="14">
        <v>722</v>
      </c>
      <c r="B728" s="15" t="e">
        <f>VLOOKUP($A728,DSMYDTU!$A$2:$E$487,2,0)</f>
        <v>#N/A</v>
      </c>
      <c r="C728" s="51" t="e">
        <f>VLOOKUP($A728,DSMYDTU!$A$2:$G$487,3,0)</f>
        <v>#N/A</v>
      </c>
      <c r="D728" s="52" t="e">
        <f>VLOOKUP($A728,DSMYDTU!$A$2:$G$487,4,0)</f>
        <v>#N/A</v>
      </c>
      <c r="E728" s="15" t="e">
        <f>VLOOKUP($A728,DSMYDTU!$A$2:$G$487,5,0)</f>
        <v>#N/A</v>
      </c>
      <c r="F728" s="16" t="e">
        <f>VLOOKUP($A728,DSMYDTU!$A$2:$G$487,6,0)</f>
        <v>#N/A</v>
      </c>
      <c r="G728" s="17" t="e">
        <f>VLOOKUP(B728,'TK MYDTU'!$B$8:$Q$8047,13,0)</f>
        <v>#N/A</v>
      </c>
      <c r="H728" s="17" t="e">
        <f>VLOOKUP(B728,'TK MYDTU'!$B$8:$Q$8047,14,0)</f>
        <v>#N/A</v>
      </c>
      <c r="I728" s="17" t="e">
        <f>VLOOKUP(B728,'TK MYDTU'!$B$8:$Q$8047,15,0)</f>
        <v>#N/A</v>
      </c>
      <c r="J728" s="17" t="e">
        <f>VLOOKUP(B728,'TK MYDTU'!$B$8:$Q$8047,16,0)</f>
        <v>#N/A</v>
      </c>
      <c r="K728" s="17" t="e">
        <f t="shared" si="48"/>
        <v>#N/A</v>
      </c>
      <c r="L728" s="17"/>
      <c r="M728" s="18">
        <f t="shared" si="49"/>
        <v>0</v>
      </c>
      <c r="N728" s="19" t="str">
        <f t="shared" si="46"/>
        <v>Không</v>
      </c>
      <c r="O728" s="19" t="e">
        <f>VLOOKUP($A728,DSMYDTU!$A$2:$G$487,7,0)</f>
        <v>#N/A</v>
      </c>
      <c r="P728" s="20"/>
      <c r="Q728" s="53" t="e">
        <f t="shared" si="47"/>
        <v>#N/A</v>
      </c>
      <c r="R728" s="17" t="e">
        <f>VLOOKUP($B728,'TK MYDTU'!$B$8:$X$5049,18,0)</f>
        <v>#N/A</v>
      </c>
      <c r="T728" s="2"/>
      <c r="U728" s="19"/>
      <c r="V728" s="19"/>
    </row>
    <row r="729" spans="1:22" ht="13.8">
      <c r="A729" s="14">
        <v>723</v>
      </c>
      <c r="B729" s="15" t="e">
        <f>VLOOKUP($A729,DSMYDTU!$A$2:$E$487,2,0)</f>
        <v>#N/A</v>
      </c>
      <c r="C729" s="51" t="e">
        <f>VLOOKUP($A729,DSMYDTU!$A$2:$G$487,3,0)</f>
        <v>#N/A</v>
      </c>
      <c r="D729" s="52" t="e">
        <f>VLOOKUP($A729,DSMYDTU!$A$2:$G$487,4,0)</f>
        <v>#N/A</v>
      </c>
      <c r="E729" s="15" t="e">
        <f>VLOOKUP($A729,DSMYDTU!$A$2:$G$487,5,0)</f>
        <v>#N/A</v>
      </c>
      <c r="F729" s="16" t="e">
        <f>VLOOKUP($A729,DSMYDTU!$A$2:$G$487,6,0)</f>
        <v>#N/A</v>
      </c>
      <c r="G729" s="17" t="e">
        <f>VLOOKUP(B729,'TK MYDTU'!$B$8:$Q$8047,13,0)</f>
        <v>#N/A</v>
      </c>
      <c r="H729" s="17" t="e">
        <f>VLOOKUP(B729,'TK MYDTU'!$B$8:$Q$8047,14,0)</f>
        <v>#N/A</v>
      </c>
      <c r="I729" s="17" t="e">
        <f>VLOOKUP(B729,'TK MYDTU'!$B$8:$Q$8047,15,0)</f>
        <v>#N/A</v>
      </c>
      <c r="J729" s="17" t="e">
        <f>VLOOKUP(B729,'TK MYDTU'!$B$8:$Q$8047,16,0)</f>
        <v>#N/A</v>
      </c>
      <c r="K729" s="17" t="e">
        <f t="shared" si="48"/>
        <v>#N/A</v>
      </c>
      <c r="L729" s="17"/>
      <c r="M729" s="18">
        <f t="shared" si="49"/>
        <v>0</v>
      </c>
      <c r="N729" s="19" t="str">
        <f t="shared" si="46"/>
        <v>Không</v>
      </c>
      <c r="O729" s="19" t="e">
        <f>VLOOKUP($A729,DSMYDTU!$A$2:$G$487,7,0)</f>
        <v>#N/A</v>
      </c>
      <c r="P729" s="20"/>
      <c r="Q729" s="53" t="e">
        <f t="shared" si="47"/>
        <v>#N/A</v>
      </c>
      <c r="R729" s="17" t="e">
        <f>VLOOKUP($B729,'TK MYDTU'!$B$8:$X$5049,18,0)</f>
        <v>#N/A</v>
      </c>
      <c r="T729" s="2"/>
      <c r="U729" s="19"/>
      <c r="V729" s="19"/>
    </row>
    <row r="730" spans="1:22" ht="13.8">
      <c r="A730" s="14">
        <v>724</v>
      </c>
      <c r="B730" s="15" t="e">
        <f>VLOOKUP($A730,DSMYDTU!$A$2:$E$487,2,0)</f>
        <v>#N/A</v>
      </c>
      <c r="C730" s="51" t="e">
        <f>VLOOKUP($A730,DSMYDTU!$A$2:$G$487,3,0)</f>
        <v>#N/A</v>
      </c>
      <c r="D730" s="52" t="e">
        <f>VLOOKUP($A730,DSMYDTU!$A$2:$G$487,4,0)</f>
        <v>#N/A</v>
      </c>
      <c r="E730" s="15" t="e">
        <f>VLOOKUP($A730,DSMYDTU!$A$2:$G$487,5,0)</f>
        <v>#N/A</v>
      </c>
      <c r="F730" s="16" t="e">
        <f>VLOOKUP($A730,DSMYDTU!$A$2:$G$487,6,0)</f>
        <v>#N/A</v>
      </c>
      <c r="G730" s="17" t="e">
        <f>VLOOKUP(B730,'TK MYDTU'!$B$8:$Q$8047,13,0)</f>
        <v>#N/A</v>
      </c>
      <c r="H730" s="17" t="e">
        <f>VLOOKUP(B730,'TK MYDTU'!$B$8:$Q$8047,14,0)</f>
        <v>#N/A</v>
      </c>
      <c r="I730" s="17" t="e">
        <f>VLOOKUP(B730,'TK MYDTU'!$B$8:$Q$8047,15,0)</f>
        <v>#N/A</v>
      </c>
      <c r="J730" s="17" t="e">
        <f>VLOOKUP(B730,'TK MYDTU'!$B$8:$Q$8047,16,0)</f>
        <v>#N/A</v>
      </c>
      <c r="K730" s="17" t="e">
        <f t="shared" si="48"/>
        <v>#N/A</v>
      </c>
      <c r="L730" s="17"/>
      <c r="M730" s="18">
        <f t="shared" si="49"/>
        <v>0</v>
      </c>
      <c r="N730" s="19" t="str">
        <f t="shared" si="46"/>
        <v>Không</v>
      </c>
      <c r="O730" s="19" t="e">
        <f>VLOOKUP($A730,DSMYDTU!$A$2:$G$487,7,0)</f>
        <v>#N/A</v>
      </c>
      <c r="P730" s="20"/>
      <c r="Q730" s="53" t="e">
        <f t="shared" si="47"/>
        <v>#N/A</v>
      </c>
      <c r="R730" s="17" t="e">
        <f>VLOOKUP($B730,'TK MYDTU'!$B$8:$X$5049,18,0)</f>
        <v>#N/A</v>
      </c>
      <c r="T730" s="2"/>
      <c r="U730" s="19"/>
      <c r="V730" s="19"/>
    </row>
    <row r="731" spans="1:22" ht="13.8">
      <c r="A731" s="14">
        <v>725</v>
      </c>
      <c r="B731" s="15" t="e">
        <f>VLOOKUP($A731,DSMYDTU!$A$2:$E$487,2,0)</f>
        <v>#N/A</v>
      </c>
      <c r="C731" s="51" t="e">
        <f>VLOOKUP($A731,DSMYDTU!$A$2:$G$487,3,0)</f>
        <v>#N/A</v>
      </c>
      <c r="D731" s="52" t="e">
        <f>VLOOKUP($A731,DSMYDTU!$A$2:$G$487,4,0)</f>
        <v>#N/A</v>
      </c>
      <c r="E731" s="15" t="e">
        <f>VLOOKUP($A731,DSMYDTU!$A$2:$G$487,5,0)</f>
        <v>#N/A</v>
      </c>
      <c r="F731" s="16" t="e">
        <f>VLOOKUP($A731,DSMYDTU!$A$2:$G$487,6,0)</f>
        <v>#N/A</v>
      </c>
      <c r="G731" s="17" t="e">
        <f>VLOOKUP(B731,'TK MYDTU'!$B$8:$Q$8047,13,0)</f>
        <v>#N/A</v>
      </c>
      <c r="H731" s="17" t="e">
        <f>VLOOKUP(B731,'TK MYDTU'!$B$8:$Q$8047,14,0)</f>
        <v>#N/A</v>
      </c>
      <c r="I731" s="17" t="e">
        <f>VLOOKUP(B731,'TK MYDTU'!$B$8:$Q$8047,15,0)</f>
        <v>#N/A</v>
      </c>
      <c r="J731" s="17" t="e">
        <f>VLOOKUP(B731,'TK MYDTU'!$B$8:$Q$8047,16,0)</f>
        <v>#N/A</v>
      </c>
      <c r="K731" s="17" t="e">
        <f t="shared" si="48"/>
        <v>#N/A</v>
      </c>
      <c r="L731" s="17"/>
      <c r="M731" s="18">
        <f t="shared" si="49"/>
        <v>0</v>
      </c>
      <c r="N731" s="19" t="str">
        <f t="shared" si="46"/>
        <v>Không</v>
      </c>
      <c r="O731" s="19" t="e">
        <f>VLOOKUP($A731,DSMYDTU!$A$2:$G$487,7,0)</f>
        <v>#N/A</v>
      </c>
      <c r="P731" s="20"/>
      <c r="Q731" s="53" t="e">
        <f t="shared" si="47"/>
        <v>#N/A</v>
      </c>
      <c r="R731" s="17" t="e">
        <f>VLOOKUP($B731,'TK MYDTU'!$B$8:$X$5049,18,0)</f>
        <v>#N/A</v>
      </c>
      <c r="T731" s="2"/>
      <c r="U731" s="19"/>
      <c r="V731" s="19"/>
    </row>
    <row r="732" spans="1:22" ht="13.8">
      <c r="A732" s="14">
        <v>726</v>
      </c>
      <c r="B732" s="15" t="e">
        <f>VLOOKUP($A732,DSMYDTU!$A$2:$E$487,2,0)</f>
        <v>#N/A</v>
      </c>
      <c r="C732" s="51" t="e">
        <f>VLOOKUP($A732,DSMYDTU!$A$2:$G$487,3,0)</f>
        <v>#N/A</v>
      </c>
      <c r="D732" s="52" t="e">
        <f>VLOOKUP($A732,DSMYDTU!$A$2:$G$487,4,0)</f>
        <v>#N/A</v>
      </c>
      <c r="E732" s="15" t="e">
        <f>VLOOKUP($A732,DSMYDTU!$A$2:$G$487,5,0)</f>
        <v>#N/A</v>
      </c>
      <c r="F732" s="16" t="e">
        <f>VLOOKUP($A732,DSMYDTU!$A$2:$G$487,6,0)</f>
        <v>#N/A</v>
      </c>
      <c r="G732" s="17" t="e">
        <f>VLOOKUP(B732,'TK MYDTU'!$B$8:$Q$8047,13,0)</f>
        <v>#N/A</v>
      </c>
      <c r="H732" s="17" t="e">
        <f>VLOOKUP(B732,'TK MYDTU'!$B$8:$Q$8047,14,0)</f>
        <v>#N/A</v>
      </c>
      <c r="I732" s="17" t="e">
        <f>VLOOKUP(B732,'TK MYDTU'!$B$8:$Q$8047,15,0)</f>
        <v>#N/A</v>
      </c>
      <c r="J732" s="17" t="e">
        <f>VLOOKUP(B732,'TK MYDTU'!$B$8:$Q$8047,16,0)</f>
        <v>#N/A</v>
      </c>
      <c r="K732" s="17" t="e">
        <f t="shared" si="48"/>
        <v>#N/A</v>
      </c>
      <c r="L732" s="17"/>
      <c r="M732" s="18">
        <f t="shared" si="49"/>
        <v>0</v>
      </c>
      <c r="N732" s="19" t="str">
        <f t="shared" si="46"/>
        <v>Không</v>
      </c>
      <c r="O732" s="19" t="e">
        <f>VLOOKUP($A732,DSMYDTU!$A$2:$G$487,7,0)</f>
        <v>#N/A</v>
      </c>
      <c r="P732" s="20"/>
      <c r="Q732" s="53" t="e">
        <f t="shared" si="47"/>
        <v>#N/A</v>
      </c>
      <c r="R732" s="17" t="e">
        <f>VLOOKUP($B732,'TK MYDTU'!$B$8:$X$5049,18,0)</f>
        <v>#N/A</v>
      </c>
      <c r="T732" s="2"/>
      <c r="U732" s="19"/>
      <c r="V732" s="19"/>
    </row>
    <row r="733" spans="1:22" ht="13.8">
      <c r="A733" s="14">
        <v>727</v>
      </c>
      <c r="B733" s="15" t="e">
        <f>VLOOKUP($A733,DSMYDTU!$A$2:$E$487,2,0)</f>
        <v>#N/A</v>
      </c>
      <c r="C733" s="51" t="e">
        <f>VLOOKUP($A733,DSMYDTU!$A$2:$G$487,3,0)</f>
        <v>#N/A</v>
      </c>
      <c r="D733" s="52" t="e">
        <f>VLOOKUP($A733,DSMYDTU!$A$2:$G$487,4,0)</f>
        <v>#N/A</v>
      </c>
      <c r="E733" s="15" t="e">
        <f>VLOOKUP($A733,DSMYDTU!$A$2:$G$487,5,0)</f>
        <v>#N/A</v>
      </c>
      <c r="F733" s="16" t="e">
        <f>VLOOKUP($A733,DSMYDTU!$A$2:$G$487,6,0)</f>
        <v>#N/A</v>
      </c>
      <c r="G733" s="17" t="e">
        <f>VLOOKUP(B733,'TK MYDTU'!$B$8:$Q$8047,13,0)</f>
        <v>#N/A</v>
      </c>
      <c r="H733" s="17" t="e">
        <f>VLOOKUP(B733,'TK MYDTU'!$B$8:$Q$8047,14,0)</f>
        <v>#N/A</v>
      </c>
      <c r="I733" s="17" t="e">
        <f>VLOOKUP(B733,'TK MYDTU'!$B$8:$Q$8047,15,0)</f>
        <v>#N/A</v>
      </c>
      <c r="J733" s="17" t="e">
        <f>VLOOKUP(B733,'TK MYDTU'!$B$8:$Q$8047,16,0)</f>
        <v>#N/A</v>
      </c>
      <c r="K733" s="17" t="e">
        <f t="shared" si="48"/>
        <v>#N/A</v>
      </c>
      <c r="L733" s="17"/>
      <c r="M733" s="18">
        <f t="shared" si="49"/>
        <v>0</v>
      </c>
      <c r="N733" s="19" t="str">
        <f t="shared" si="46"/>
        <v>Không</v>
      </c>
      <c r="O733" s="19" t="e">
        <f>VLOOKUP($A733,DSMYDTU!$A$2:$G$487,7,0)</f>
        <v>#N/A</v>
      </c>
      <c r="P733" s="20"/>
      <c r="Q733" s="53" t="e">
        <f t="shared" si="47"/>
        <v>#N/A</v>
      </c>
      <c r="R733" s="17" t="e">
        <f>VLOOKUP($B733,'TK MYDTU'!$B$8:$X$5049,18,0)</f>
        <v>#N/A</v>
      </c>
      <c r="T733" s="2"/>
      <c r="U733" s="19"/>
      <c r="V733" s="19"/>
    </row>
    <row r="734" spans="1:22" ht="13.8">
      <c r="A734" s="14">
        <v>728</v>
      </c>
      <c r="B734" s="15" t="e">
        <f>VLOOKUP($A734,DSMYDTU!$A$2:$E$487,2,0)</f>
        <v>#N/A</v>
      </c>
      <c r="C734" s="51" t="e">
        <f>VLOOKUP($A734,DSMYDTU!$A$2:$G$487,3,0)</f>
        <v>#N/A</v>
      </c>
      <c r="D734" s="52" t="e">
        <f>VLOOKUP($A734,DSMYDTU!$A$2:$G$487,4,0)</f>
        <v>#N/A</v>
      </c>
      <c r="E734" s="15" t="e">
        <f>VLOOKUP($A734,DSMYDTU!$A$2:$G$487,5,0)</f>
        <v>#N/A</v>
      </c>
      <c r="F734" s="16" t="e">
        <f>VLOOKUP($A734,DSMYDTU!$A$2:$G$487,6,0)</f>
        <v>#N/A</v>
      </c>
      <c r="G734" s="17" t="e">
        <f>VLOOKUP(B734,'TK MYDTU'!$B$8:$Q$8047,13,0)</f>
        <v>#N/A</v>
      </c>
      <c r="H734" s="17" t="e">
        <f>VLOOKUP(B734,'TK MYDTU'!$B$8:$Q$8047,14,0)</f>
        <v>#N/A</v>
      </c>
      <c r="I734" s="17" t="e">
        <f>VLOOKUP(B734,'TK MYDTU'!$B$8:$Q$8047,15,0)</f>
        <v>#N/A</v>
      </c>
      <c r="J734" s="17" t="e">
        <f>VLOOKUP(B734,'TK MYDTU'!$B$8:$Q$8047,16,0)</f>
        <v>#N/A</v>
      </c>
      <c r="K734" s="17" t="e">
        <f t="shared" si="48"/>
        <v>#N/A</v>
      </c>
      <c r="L734" s="17"/>
      <c r="M734" s="18">
        <f t="shared" si="49"/>
        <v>0</v>
      </c>
      <c r="N734" s="19" t="str">
        <f t="shared" si="46"/>
        <v>Không</v>
      </c>
      <c r="O734" s="19" t="e">
        <f>VLOOKUP($A734,DSMYDTU!$A$2:$G$487,7,0)</f>
        <v>#N/A</v>
      </c>
      <c r="P734" s="20"/>
      <c r="Q734" s="53" t="e">
        <f t="shared" si="47"/>
        <v>#N/A</v>
      </c>
      <c r="R734" s="17" t="e">
        <f>VLOOKUP($B734,'TK MYDTU'!$B$8:$X$5049,18,0)</f>
        <v>#N/A</v>
      </c>
      <c r="T734" s="2"/>
      <c r="U734" s="19"/>
      <c r="V734" s="19"/>
    </row>
    <row r="735" spans="1:22" ht="13.8">
      <c r="A735" s="14">
        <v>729</v>
      </c>
      <c r="B735" s="15" t="e">
        <f>VLOOKUP($A735,DSMYDTU!$A$2:$E$487,2,0)</f>
        <v>#N/A</v>
      </c>
      <c r="C735" s="51" t="e">
        <f>VLOOKUP($A735,DSMYDTU!$A$2:$G$487,3,0)</f>
        <v>#N/A</v>
      </c>
      <c r="D735" s="52" t="e">
        <f>VLOOKUP($A735,DSMYDTU!$A$2:$G$487,4,0)</f>
        <v>#N/A</v>
      </c>
      <c r="E735" s="15" t="e">
        <f>VLOOKUP($A735,DSMYDTU!$A$2:$G$487,5,0)</f>
        <v>#N/A</v>
      </c>
      <c r="F735" s="16" t="e">
        <f>VLOOKUP($A735,DSMYDTU!$A$2:$G$487,6,0)</f>
        <v>#N/A</v>
      </c>
      <c r="G735" s="17" t="e">
        <f>VLOOKUP(B735,'TK MYDTU'!$B$8:$Q$8047,13,0)</f>
        <v>#N/A</v>
      </c>
      <c r="H735" s="17" t="e">
        <f>VLOOKUP(B735,'TK MYDTU'!$B$8:$Q$8047,14,0)</f>
        <v>#N/A</v>
      </c>
      <c r="I735" s="17" t="e">
        <f>VLOOKUP(B735,'TK MYDTU'!$B$8:$Q$8047,15,0)</f>
        <v>#N/A</v>
      </c>
      <c r="J735" s="17" t="e">
        <f>VLOOKUP(B735,'TK MYDTU'!$B$8:$Q$8047,16,0)</f>
        <v>#N/A</v>
      </c>
      <c r="K735" s="17" t="e">
        <f t="shared" si="48"/>
        <v>#N/A</v>
      </c>
      <c r="L735" s="17"/>
      <c r="M735" s="18">
        <f t="shared" si="49"/>
        <v>0</v>
      </c>
      <c r="N735" s="19" t="str">
        <f t="shared" si="46"/>
        <v>Không</v>
      </c>
      <c r="O735" s="19" t="e">
        <f>VLOOKUP($A735,DSMYDTU!$A$2:$G$487,7,0)</f>
        <v>#N/A</v>
      </c>
      <c r="P735" s="20"/>
      <c r="Q735" s="53" t="e">
        <f t="shared" si="47"/>
        <v>#N/A</v>
      </c>
      <c r="R735" s="17" t="e">
        <f>VLOOKUP($B735,'TK MYDTU'!$B$8:$X$5049,18,0)</f>
        <v>#N/A</v>
      </c>
      <c r="T735" s="2"/>
      <c r="U735" s="19"/>
      <c r="V735" s="19"/>
    </row>
    <row r="736" spans="1:22" ht="13.8">
      <c r="A736" s="14">
        <v>730</v>
      </c>
      <c r="B736" s="15" t="e">
        <f>VLOOKUP($A736,DSMYDTU!$A$2:$E$487,2,0)</f>
        <v>#N/A</v>
      </c>
      <c r="C736" s="51" t="e">
        <f>VLOOKUP($A736,DSMYDTU!$A$2:$G$487,3,0)</f>
        <v>#N/A</v>
      </c>
      <c r="D736" s="52" t="e">
        <f>VLOOKUP($A736,DSMYDTU!$A$2:$G$487,4,0)</f>
        <v>#N/A</v>
      </c>
      <c r="E736" s="15" t="e">
        <f>VLOOKUP($A736,DSMYDTU!$A$2:$G$487,5,0)</f>
        <v>#N/A</v>
      </c>
      <c r="F736" s="16" t="e">
        <f>VLOOKUP($A736,DSMYDTU!$A$2:$G$487,6,0)</f>
        <v>#N/A</v>
      </c>
      <c r="G736" s="17" t="e">
        <f>VLOOKUP(B736,'TK MYDTU'!$B$8:$Q$8047,13,0)</f>
        <v>#N/A</v>
      </c>
      <c r="H736" s="17" t="e">
        <f>VLOOKUP(B736,'TK MYDTU'!$B$8:$Q$8047,14,0)</f>
        <v>#N/A</v>
      </c>
      <c r="I736" s="17" t="e">
        <f>VLOOKUP(B736,'TK MYDTU'!$B$8:$Q$8047,15,0)</f>
        <v>#N/A</v>
      </c>
      <c r="J736" s="17" t="e">
        <f>VLOOKUP(B736,'TK MYDTU'!$B$8:$Q$8047,16,0)</f>
        <v>#N/A</v>
      </c>
      <c r="K736" s="17" t="e">
        <f t="shared" si="48"/>
        <v>#N/A</v>
      </c>
      <c r="L736" s="17"/>
      <c r="M736" s="18">
        <f t="shared" si="49"/>
        <v>0</v>
      </c>
      <c r="N736" s="19" t="str">
        <f t="shared" si="46"/>
        <v>Không</v>
      </c>
      <c r="O736" s="19" t="e">
        <f>VLOOKUP($A736,DSMYDTU!$A$2:$G$487,7,0)</f>
        <v>#N/A</v>
      </c>
      <c r="P736" s="20"/>
      <c r="Q736" s="53" t="e">
        <f t="shared" si="47"/>
        <v>#N/A</v>
      </c>
      <c r="R736" s="17" t="e">
        <f>VLOOKUP($B736,'TK MYDTU'!$B$8:$X$5049,18,0)</f>
        <v>#N/A</v>
      </c>
      <c r="T736" s="2"/>
      <c r="U736" s="19"/>
      <c r="V736" s="19"/>
    </row>
    <row r="737" spans="1:22" ht="13.8">
      <c r="A737" s="14">
        <v>731</v>
      </c>
      <c r="B737" s="15" t="e">
        <f>VLOOKUP($A737,DSMYDTU!$A$2:$E$487,2,0)</f>
        <v>#N/A</v>
      </c>
      <c r="C737" s="51" t="e">
        <f>VLOOKUP($A737,DSMYDTU!$A$2:$G$487,3,0)</f>
        <v>#N/A</v>
      </c>
      <c r="D737" s="52" t="e">
        <f>VLOOKUP($A737,DSMYDTU!$A$2:$G$487,4,0)</f>
        <v>#N/A</v>
      </c>
      <c r="E737" s="15" t="e">
        <f>VLOOKUP($A737,DSMYDTU!$A$2:$G$487,5,0)</f>
        <v>#N/A</v>
      </c>
      <c r="F737" s="16" t="e">
        <f>VLOOKUP($A737,DSMYDTU!$A$2:$G$487,6,0)</f>
        <v>#N/A</v>
      </c>
      <c r="G737" s="17" t="e">
        <f>VLOOKUP(B737,'TK MYDTU'!$B$8:$Q$8047,13,0)</f>
        <v>#N/A</v>
      </c>
      <c r="H737" s="17" t="e">
        <f>VLOOKUP(B737,'TK MYDTU'!$B$8:$Q$8047,14,0)</f>
        <v>#N/A</v>
      </c>
      <c r="I737" s="17" t="e">
        <f>VLOOKUP(B737,'TK MYDTU'!$B$8:$Q$8047,15,0)</f>
        <v>#N/A</v>
      </c>
      <c r="J737" s="17" t="e">
        <f>VLOOKUP(B737,'TK MYDTU'!$B$8:$Q$8047,16,0)</f>
        <v>#N/A</v>
      </c>
      <c r="K737" s="17" t="e">
        <f t="shared" si="48"/>
        <v>#N/A</v>
      </c>
      <c r="L737" s="17"/>
      <c r="M737" s="18">
        <f t="shared" si="49"/>
        <v>0</v>
      </c>
      <c r="N737" s="19" t="str">
        <f t="shared" si="46"/>
        <v>Không</v>
      </c>
      <c r="O737" s="19" t="e">
        <f>VLOOKUP($A737,DSMYDTU!$A$2:$G$487,7,0)</f>
        <v>#N/A</v>
      </c>
      <c r="P737" s="20"/>
      <c r="Q737" s="53" t="e">
        <f t="shared" si="47"/>
        <v>#N/A</v>
      </c>
      <c r="R737" s="17" t="e">
        <f>VLOOKUP($B737,'TK MYDTU'!$B$8:$X$5049,18,0)</f>
        <v>#N/A</v>
      </c>
      <c r="T737" s="2"/>
      <c r="U737" s="19"/>
      <c r="V737" s="19"/>
    </row>
    <row r="738" spans="1:22" ht="13.8">
      <c r="A738" s="14">
        <v>732</v>
      </c>
      <c r="B738" s="15" t="e">
        <f>VLOOKUP($A738,DSMYDTU!$A$2:$E$487,2,0)</f>
        <v>#N/A</v>
      </c>
      <c r="C738" s="51" t="e">
        <f>VLOOKUP($A738,DSMYDTU!$A$2:$G$487,3,0)</f>
        <v>#N/A</v>
      </c>
      <c r="D738" s="52" t="e">
        <f>VLOOKUP($A738,DSMYDTU!$A$2:$G$487,4,0)</f>
        <v>#N/A</v>
      </c>
      <c r="E738" s="15" t="e">
        <f>VLOOKUP($A738,DSMYDTU!$A$2:$G$487,5,0)</f>
        <v>#N/A</v>
      </c>
      <c r="F738" s="16" t="e">
        <f>VLOOKUP($A738,DSMYDTU!$A$2:$G$487,6,0)</f>
        <v>#N/A</v>
      </c>
      <c r="G738" s="17" t="e">
        <f>VLOOKUP(B738,'TK MYDTU'!$B$8:$Q$8047,13,0)</f>
        <v>#N/A</v>
      </c>
      <c r="H738" s="17" t="e">
        <f>VLOOKUP(B738,'TK MYDTU'!$B$8:$Q$8047,14,0)</f>
        <v>#N/A</v>
      </c>
      <c r="I738" s="17" t="e">
        <f>VLOOKUP(B738,'TK MYDTU'!$B$8:$Q$8047,15,0)</f>
        <v>#N/A</v>
      </c>
      <c r="J738" s="17" t="e">
        <f>VLOOKUP(B738,'TK MYDTU'!$B$8:$Q$8047,16,0)</f>
        <v>#N/A</v>
      </c>
      <c r="K738" s="17" t="e">
        <f t="shared" si="48"/>
        <v>#N/A</v>
      </c>
      <c r="L738" s="17"/>
      <c r="M738" s="18">
        <f t="shared" si="49"/>
        <v>0</v>
      </c>
      <c r="N738" s="19" t="str">
        <f t="shared" si="46"/>
        <v>Không</v>
      </c>
      <c r="O738" s="19" t="e">
        <f>VLOOKUP($A738,DSMYDTU!$A$2:$G$487,7,0)</f>
        <v>#N/A</v>
      </c>
      <c r="P738" s="20"/>
      <c r="Q738" s="53" t="e">
        <f t="shared" si="47"/>
        <v>#N/A</v>
      </c>
      <c r="R738" s="17" t="e">
        <f>VLOOKUP($B738,'TK MYDTU'!$B$8:$X$5049,18,0)</f>
        <v>#N/A</v>
      </c>
      <c r="T738" s="2"/>
      <c r="U738" s="19"/>
      <c r="V738" s="19"/>
    </row>
    <row r="739" spans="1:22" ht="13.8">
      <c r="A739" s="14">
        <v>733</v>
      </c>
      <c r="B739" s="15" t="e">
        <f>VLOOKUP($A739,DSMYDTU!$A$2:$E$487,2,0)</f>
        <v>#N/A</v>
      </c>
      <c r="C739" s="51" t="e">
        <f>VLOOKUP($A739,DSMYDTU!$A$2:$G$487,3,0)</f>
        <v>#N/A</v>
      </c>
      <c r="D739" s="52" t="e">
        <f>VLOOKUP($A739,DSMYDTU!$A$2:$G$487,4,0)</f>
        <v>#N/A</v>
      </c>
      <c r="E739" s="15" t="e">
        <f>VLOOKUP($A739,DSMYDTU!$A$2:$G$487,5,0)</f>
        <v>#N/A</v>
      </c>
      <c r="F739" s="16" t="e">
        <f>VLOOKUP($A739,DSMYDTU!$A$2:$G$487,6,0)</f>
        <v>#N/A</v>
      </c>
      <c r="G739" s="17" t="e">
        <f>VLOOKUP(B739,'TK MYDTU'!$B$8:$Q$8047,13,0)</f>
        <v>#N/A</v>
      </c>
      <c r="H739" s="17" t="e">
        <f>VLOOKUP(B739,'TK MYDTU'!$B$8:$Q$8047,14,0)</f>
        <v>#N/A</v>
      </c>
      <c r="I739" s="17" t="e">
        <f>VLOOKUP(B739,'TK MYDTU'!$B$8:$Q$8047,15,0)</f>
        <v>#N/A</v>
      </c>
      <c r="J739" s="17" t="e">
        <f>VLOOKUP(B739,'TK MYDTU'!$B$8:$Q$8047,16,0)</f>
        <v>#N/A</v>
      </c>
      <c r="K739" s="17" t="e">
        <f t="shared" si="48"/>
        <v>#N/A</v>
      </c>
      <c r="L739" s="17"/>
      <c r="M739" s="18">
        <f t="shared" si="49"/>
        <v>0</v>
      </c>
      <c r="N739" s="19" t="str">
        <f t="shared" si="46"/>
        <v>Không</v>
      </c>
      <c r="O739" s="19" t="e">
        <f>VLOOKUP($A739,DSMYDTU!$A$2:$G$487,7,0)</f>
        <v>#N/A</v>
      </c>
      <c r="P739" s="20"/>
      <c r="Q739" s="53" t="e">
        <f t="shared" si="47"/>
        <v>#N/A</v>
      </c>
      <c r="R739" s="17" t="e">
        <f>VLOOKUP($B739,'TK MYDTU'!$B$8:$X$5049,18,0)</f>
        <v>#N/A</v>
      </c>
      <c r="T739" s="2"/>
      <c r="U739" s="19"/>
      <c r="V739" s="19"/>
    </row>
    <row r="740" spans="1:22" ht="13.8">
      <c r="A740" s="14">
        <v>734</v>
      </c>
      <c r="B740" s="15" t="e">
        <f>VLOOKUP($A740,DSMYDTU!$A$2:$E$487,2,0)</f>
        <v>#N/A</v>
      </c>
      <c r="C740" s="51" t="e">
        <f>VLOOKUP($A740,DSMYDTU!$A$2:$G$487,3,0)</f>
        <v>#N/A</v>
      </c>
      <c r="D740" s="52" t="e">
        <f>VLOOKUP($A740,DSMYDTU!$A$2:$G$487,4,0)</f>
        <v>#N/A</v>
      </c>
      <c r="E740" s="15" t="e">
        <f>VLOOKUP($A740,DSMYDTU!$A$2:$G$487,5,0)</f>
        <v>#N/A</v>
      </c>
      <c r="F740" s="16" t="e">
        <f>VLOOKUP($A740,DSMYDTU!$A$2:$G$487,6,0)</f>
        <v>#N/A</v>
      </c>
      <c r="G740" s="17" t="e">
        <f>VLOOKUP(B740,'TK MYDTU'!$B$8:$Q$8047,13,0)</f>
        <v>#N/A</v>
      </c>
      <c r="H740" s="17" t="e">
        <f>VLOOKUP(B740,'TK MYDTU'!$B$8:$Q$8047,14,0)</f>
        <v>#N/A</v>
      </c>
      <c r="I740" s="17" t="e">
        <f>VLOOKUP(B740,'TK MYDTU'!$B$8:$Q$8047,15,0)</f>
        <v>#N/A</v>
      </c>
      <c r="J740" s="17" t="e">
        <f>VLOOKUP(B740,'TK MYDTU'!$B$8:$Q$8047,16,0)</f>
        <v>#N/A</v>
      </c>
      <c r="K740" s="17" t="e">
        <f t="shared" si="48"/>
        <v>#N/A</v>
      </c>
      <c r="L740" s="17"/>
      <c r="M740" s="18">
        <f t="shared" si="49"/>
        <v>0</v>
      </c>
      <c r="N740" s="19" t="str">
        <f t="shared" si="46"/>
        <v>Không</v>
      </c>
      <c r="O740" s="19" t="e">
        <f>VLOOKUP($A740,DSMYDTU!$A$2:$G$487,7,0)</f>
        <v>#N/A</v>
      </c>
      <c r="P740" s="20"/>
      <c r="Q740" s="53" t="e">
        <f t="shared" si="47"/>
        <v>#N/A</v>
      </c>
      <c r="R740" s="17" t="e">
        <f>VLOOKUP($B740,'TK MYDTU'!$B$8:$X$5049,18,0)</f>
        <v>#N/A</v>
      </c>
      <c r="T740" s="2"/>
      <c r="U740" s="19"/>
      <c r="V740" s="19"/>
    </row>
    <row r="741" spans="1:22" ht="13.8">
      <c r="A741" s="14">
        <v>735</v>
      </c>
      <c r="B741" s="15" t="e">
        <f>VLOOKUP($A741,DSMYDTU!$A$2:$E$487,2,0)</f>
        <v>#N/A</v>
      </c>
      <c r="C741" s="51" t="e">
        <f>VLOOKUP($A741,DSMYDTU!$A$2:$G$487,3,0)</f>
        <v>#N/A</v>
      </c>
      <c r="D741" s="52" t="e">
        <f>VLOOKUP($A741,DSMYDTU!$A$2:$G$487,4,0)</f>
        <v>#N/A</v>
      </c>
      <c r="E741" s="15" t="e">
        <f>VLOOKUP($A741,DSMYDTU!$A$2:$G$487,5,0)</f>
        <v>#N/A</v>
      </c>
      <c r="F741" s="16" t="e">
        <f>VLOOKUP($A741,DSMYDTU!$A$2:$G$487,6,0)</f>
        <v>#N/A</v>
      </c>
      <c r="G741" s="17" t="e">
        <f>VLOOKUP(B741,'TK MYDTU'!$B$8:$Q$8047,13,0)</f>
        <v>#N/A</v>
      </c>
      <c r="H741" s="17" t="e">
        <f>VLOOKUP(B741,'TK MYDTU'!$B$8:$Q$8047,14,0)</f>
        <v>#N/A</v>
      </c>
      <c r="I741" s="17" t="e">
        <f>VLOOKUP(B741,'TK MYDTU'!$B$8:$Q$8047,15,0)</f>
        <v>#N/A</v>
      </c>
      <c r="J741" s="17" t="e">
        <f>VLOOKUP(B741,'TK MYDTU'!$B$8:$Q$8047,16,0)</f>
        <v>#N/A</v>
      </c>
      <c r="K741" s="17" t="e">
        <f t="shared" si="48"/>
        <v>#N/A</v>
      </c>
      <c r="L741" s="17"/>
      <c r="M741" s="18">
        <f t="shared" si="49"/>
        <v>0</v>
      </c>
      <c r="N741" s="19" t="str">
        <f t="shared" si="46"/>
        <v>Không</v>
      </c>
      <c r="O741" s="19" t="e">
        <f>VLOOKUP($A741,DSMYDTU!$A$2:$G$487,7,0)</f>
        <v>#N/A</v>
      </c>
      <c r="P741" s="20"/>
      <c r="Q741" s="53" t="e">
        <f t="shared" si="47"/>
        <v>#N/A</v>
      </c>
      <c r="R741" s="17" t="e">
        <f>VLOOKUP($B741,'TK MYDTU'!$B$8:$X$5049,18,0)</f>
        <v>#N/A</v>
      </c>
      <c r="T741" s="2"/>
      <c r="U741" s="19"/>
      <c r="V741" s="19"/>
    </row>
    <row r="742" spans="1:22" ht="13.8">
      <c r="A742" s="14">
        <v>736</v>
      </c>
      <c r="B742" s="15" t="e">
        <f>VLOOKUP($A742,DSMYDTU!$A$2:$E$487,2,0)</f>
        <v>#N/A</v>
      </c>
      <c r="C742" s="51" t="e">
        <f>VLOOKUP($A742,DSMYDTU!$A$2:$G$487,3,0)</f>
        <v>#N/A</v>
      </c>
      <c r="D742" s="52" t="e">
        <f>VLOOKUP($A742,DSMYDTU!$A$2:$G$487,4,0)</f>
        <v>#N/A</v>
      </c>
      <c r="E742" s="15" t="e">
        <f>VLOOKUP($A742,DSMYDTU!$A$2:$G$487,5,0)</f>
        <v>#N/A</v>
      </c>
      <c r="F742" s="16" t="e">
        <f>VLOOKUP($A742,DSMYDTU!$A$2:$G$487,6,0)</f>
        <v>#N/A</v>
      </c>
      <c r="G742" s="17" t="e">
        <f>VLOOKUP(B742,'TK MYDTU'!$B$8:$Q$8047,13,0)</f>
        <v>#N/A</v>
      </c>
      <c r="H742" s="17" t="e">
        <f>VLOOKUP(B742,'TK MYDTU'!$B$8:$Q$8047,14,0)</f>
        <v>#N/A</v>
      </c>
      <c r="I742" s="17" t="e">
        <f>VLOOKUP(B742,'TK MYDTU'!$B$8:$Q$8047,15,0)</f>
        <v>#N/A</v>
      </c>
      <c r="J742" s="17" t="e">
        <f>VLOOKUP(B742,'TK MYDTU'!$B$8:$Q$8047,16,0)</f>
        <v>#N/A</v>
      </c>
      <c r="K742" s="17" t="e">
        <f t="shared" si="48"/>
        <v>#N/A</v>
      </c>
      <c r="L742" s="17"/>
      <c r="M742" s="18">
        <f t="shared" si="49"/>
        <v>0</v>
      </c>
      <c r="N742" s="19" t="str">
        <f t="shared" si="46"/>
        <v>Không</v>
      </c>
      <c r="O742" s="19" t="e">
        <f>VLOOKUP($A742,DSMYDTU!$A$2:$G$487,7,0)</f>
        <v>#N/A</v>
      </c>
      <c r="P742" s="20"/>
      <c r="Q742" s="53" t="e">
        <f t="shared" si="47"/>
        <v>#N/A</v>
      </c>
      <c r="R742" s="17" t="e">
        <f>VLOOKUP($B742,'TK MYDTU'!$B$8:$X$5049,18,0)</f>
        <v>#N/A</v>
      </c>
      <c r="T742" s="2"/>
      <c r="U742" s="19"/>
      <c r="V742" s="19"/>
    </row>
    <row r="743" spans="1:22" ht="13.8">
      <c r="A743" s="14">
        <v>737</v>
      </c>
      <c r="B743" s="15" t="e">
        <f>VLOOKUP($A743,DSMYDTU!$A$2:$E$487,2,0)</f>
        <v>#N/A</v>
      </c>
      <c r="C743" s="51" t="e">
        <f>VLOOKUP($A743,DSMYDTU!$A$2:$G$487,3,0)</f>
        <v>#N/A</v>
      </c>
      <c r="D743" s="52" t="e">
        <f>VLOOKUP($A743,DSMYDTU!$A$2:$G$487,4,0)</f>
        <v>#N/A</v>
      </c>
      <c r="E743" s="15" t="e">
        <f>VLOOKUP($A743,DSMYDTU!$A$2:$G$487,5,0)</f>
        <v>#N/A</v>
      </c>
      <c r="F743" s="16" t="e">
        <f>VLOOKUP($A743,DSMYDTU!$A$2:$G$487,6,0)</f>
        <v>#N/A</v>
      </c>
      <c r="G743" s="17" t="e">
        <f>VLOOKUP(B743,'TK MYDTU'!$B$8:$Q$8047,13,0)</f>
        <v>#N/A</v>
      </c>
      <c r="H743" s="17" t="e">
        <f>VLOOKUP(B743,'TK MYDTU'!$B$8:$Q$8047,14,0)</f>
        <v>#N/A</v>
      </c>
      <c r="I743" s="17" t="e">
        <f>VLOOKUP(B743,'TK MYDTU'!$B$8:$Q$8047,15,0)</f>
        <v>#N/A</v>
      </c>
      <c r="J743" s="17" t="e">
        <f>VLOOKUP(B743,'TK MYDTU'!$B$8:$Q$8047,16,0)</f>
        <v>#N/A</v>
      </c>
      <c r="K743" s="17" t="e">
        <f t="shared" si="48"/>
        <v>#N/A</v>
      </c>
      <c r="L743" s="17"/>
      <c r="M743" s="18">
        <f t="shared" si="49"/>
        <v>0</v>
      </c>
      <c r="N743" s="19" t="str">
        <f t="shared" si="46"/>
        <v>Không</v>
      </c>
      <c r="O743" s="19" t="e">
        <f>VLOOKUP($A743,DSMYDTU!$A$2:$G$487,7,0)</f>
        <v>#N/A</v>
      </c>
      <c r="P743" s="20"/>
      <c r="Q743" s="53" t="e">
        <f t="shared" si="47"/>
        <v>#N/A</v>
      </c>
      <c r="R743" s="17" t="e">
        <f>VLOOKUP($B743,'TK MYDTU'!$B$8:$X$5049,18,0)</f>
        <v>#N/A</v>
      </c>
      <c r="T743" s="2"/>
      <c r="U743" s="19"/>
      <c r="V743" s="19"/>
    </row>
    <row r="744" spans="1:22" ht="13.8">
      <c r="A744" s="14">
        <v>738</v>
      </c>
      <c r="B744" s="15" t="e">
        <f>VLOOKUP($A744,DSMYDTU!$A$2:$E$487,2,0)</f>
        <v>#N/A</v>
      </c>
      <c r="C744" s="51" t="e">
        <f>VLOOKUP($A744,DSMYDTU!$A$2:$G$487,3,0)</f>
        <v>#N/A</v>
      </c>
      <c r="D744" s="52" t="e">
        <f>VLOOKUP($A744,DSMYDTU!$A$2:$G$487,4,0)</f>
        <v>#N/A</v>
      </c>
      <c r="E744" s="15" t="e">
        <f>VLOOKUP($A744,DSMYDTU!$A$2:$G$487,5,0)</f>
        <v>#N/A</v>
      </c>
      <c r="F744" s="16" t="e">
        <f>VLOOKUP($A744,DSMYDTU!$A$2:$G$487,6,0)</f>
        <v>#N/A</v>
      </c>
      <c r="G744" s="17" t="e">
        <f>VLOOKUP(B744,'TK MYDTU'!$B$8:$Q$8047,13,0)</f>
        <v>#N/A</v>
      </c>
      <c r="H744" s="17" t="e">
        <f>VLOOKUP(B744,'TK MYDTU'!$B$8:$Q$8047,14,0)</f>
        <v>#N/A</v>
      </c>
      <c r="I744" s="17" t="e">
        <f>VLOOKUP(B744,'TK MYDTU'!$B$8:$Q$8047,15,0)</f>
        <v>#N/A</v>
      </c>
      <c r="J744" s="17" t="e">
        <f>VLOOKUP(B744,'TK MYDTU'!$B$8:$Q$8047,16,0)</f>
        <v>#N/A</v>
      </c>
      <c r="K744" s="17" t="e">
        <f t="shared" si="48"/>
        <v>#N/A</v>
      </c>
      <c r="L744" s="17"/>
      <c r="M744" s="18">
        <f t="shared" si="49"/>
        <v>0</v>
      </c>
      <c r="N744" s="19" t="str">
        <f t="shared" si="46"/>
        <v>Không</v>
      </c>
      <c r="O744" s="19" t="e">
        <f>VLOOKUP($A744,DSMYDTU!$A$2:$G$487,7,0)</f>
        <v>#N/A</v>
      </c>
      <c r="P744" s="20"/>
      <c r="Q744" s="53" t="e">
        <f t="shared" si="47"/>
        <v>#N/A</v>
      </c>
      <c r="R744" s="17" t="e">
        <f>VLOOKUP($B744,'TK MYDTU'!$B$8:$X$5049,18,0)</f>
        <v>#N/A</v>
      </c>
      <c r="T744" s="2"/>
      <c r="U744" s="19"/>
      <c r="V744" s="19"/>
    </row>
    <row r="745" spans="1:22" ht="13.8">
      <c r="A745" s="14">
        <v>739</v>
      </c>
      <c r="B745" s="15" t="e">
        <f>VLOOKUP($A745,DSMYDTU!$A$2:$E$487,2,0)</f>
        <v>#N/A</v>
      </c>
      <c r="C745" s="51" t="e">
        <f>VLOOKUP($A745,DSMYDTU!$A$2:$G$487,3,0)</f>
        <v>#N/A</v>
      </c>
      <c r="D745" s="52" t="e">
        <f>VLOOKUP($A745,DSMYDTU!$A$2:$G$487,4,0)</f>
        <v>#N/A</v>
      </c>
      <c r="E745" s="15" t="e">
        <f>VLOOKUP($A745,DSMYDTU!$A$2:$G$487,5,0)</f>
        <v>#N/A</v>
      </c>
      <c r="F745" s="16" t="e">
        <f>VLOOKUP($A745,DSMYDTU!$A$2:$G$487,6,0)</f>
        <v>#N/A</v>
      </c>
      <c r="G745" s="17" t="e">
        <f>VLOOKUP(B745,'TK MYDTU'!$B$8:$Q$8047,13,0)</f>
        <v>#N/A</v>
      </c>
      <c r="H745" s="17" t="e">
        <f>VLOOKUP(B745,'TK MYDTU'!$B$8:$Q$8047,14,0)</f>
        <v>#N/A</v>
      </c>
      <c r="I745" s="17" t="e">
        <f>VLOOKUP(B745,'TK MYDTU'!$B$8:$Q$8047,15,0)</f>
        <v>#N/A</v>
      </c>
      <c r="J745" s="17" t="e">
        <f>VLOOKUP(B745,'TK MYDTU'!$B$8:$Q$8047,16,0)</f>
        <v>#N/A</v>
      </c>
      <c r="K745" s="17" t="e">
        <f t="shared" si="48"/>
        <v>#N/A</v>
      </c>
      <c r="L745" s="17"/>
      <c r="M745" s="18">
        <f t="shared" si="49"/>
        <v>0</v>
      </c>
      <c r="N745" s="19" t="str">
        <f t="shared" si="46"/>
        <v>Không</v>
      </c>
      <c r="O745" s="19" t="e">
        <f>VLOOKUP($A745,DSMYDTU!$A$2:$G$487,7,0)</f>
        <v>#N/A</v>
      </c>
      <c r="P745" s="20"/>
      <c r="Q745" s="53" t="e">
        <f t="shared" si="47"/>
        <v>#N/A</v>
      </c>
      <c r="R745" s="17" t="e">
        <f>VLOOKUP($B745,'TK MYDTU'!$B$8:$X$5049,18,0)</f>
        <v>#N/A</v>
      </c>
      <c r="T745" s="2"/>
      <c r="U745" s="19"/>
      <c r="V745" s="19"/>
    </row>
    <row r="746" spans="1:22" ht="13.8">
      <c r="A746" s="14">
        <v>740</v>
      </c>
      <c r="B746" s="15" t="e">
        <f>VLOOKUP($A746,DSMYDTU!$A$2:$E$487,2,0)</f>
        <v>#N/A</v>
      </c>
      <c r="C746" s="51" t="e">
        <f>VLOOKUP($A746,DSMYDTU!$A$2:$G$487,3,0)</f>
        <v>#N/A</v>
      </c>
      <c r="D746" s="52" t="e">
        <f>VLOOKUP($A746,DSMYDTU!$A$2:$G$487,4,0)</f>
        <v>#N/A</v>
      </c>
      <c r="E746" s="15" t="e">
        <f>VLOOKUP($A746,DSMYDTU!$A$2:$G$487,5,0)</f>
        <v>#N/A</v>
      </c>
      <c r="F746" s="16" t="e">
        <f>VLOOKUP($A746,DSMYDTU!$A$2:$G$487,6,0)</f>
        <v>#N/A</v>
      </c>
      <c r="G746" s="17" t="e">
        <f>VLOOKUP(B746,'TK MYDTU'!$B$8:$Q$8047,13,0)</f>
        <v>#N/A</v>
      </c>
      <c r="H746" s="17" t="e">
        <f>VLOOKUP(B746,'TK MYDTU'!$B$8:$Q$8047,14,0)</f>
        <v>#N/A</v>
      </c>
      <c r="I746" s="17" t="e">
        <f>VLOOKUP(B746,'TK MYDTU'!$B$8:$Q$8047,15,0)</f>
        <v>#N/A</v>
      </c>
      <c r="J746" s="17" t="e">
        <f>VLOOKUP(B746,'TK MYDTU'!$B$8:$Q$8047,16,0)</f>
        <v>#N/A</v>
      </c>
      <c r="K746" s="17" t="e">
        <f t="shared" si="48"/>
        <v>#N/A</v>
      </c>
      <c r="L746" s="17"/>
      <c r="M746" s="18">
        <f t="shared" si="49"/>
        <v>0</v>
      </c>
      <c r="N746" s="19" t="str">
        <f t="shared" si="46"/>
        <v>Không</v>
      </c>
      <c r="O746" s="19" t="e">
        <f>VLOOKUP($A746,DSMYDTU!$A$2:$G$487,7,0)</f>
        <v>#N/A</v>
      </c>
      <c r="P746" s="20"/>
      <c r="Q746" s="53" t="e">
        <f t="shared" si="47"/>
        <v>#N/A</v>
      </c>
      <c r="R746" s="17" t="e">
        <f>VLOOKUP($B746,'TK MYDTU'!$B$8:$X$5049,18,0)</f>
        <v>#N/A</v>
      </c>
      <c r="T746" s="2"/>
      <c r="U746" s="19"/>
      <c r="V746" s="19"/>
    </row>
    <row r="747" spans="1:22" ht="13.8">
      <c r="A747" s="14">
        <v>741</v>
      </c>
      <c r="B747" s="15" t="e">
        <f>VLOOKUP($A747,DSMYDTU!$A$2:$E$487,2,0)</f>
        <v>#N/A</v>
      </c>
      <c r="C747" s="51" t="e">
        <f>VLOOKUP($A747,DSMYDTU!$A$2:$G$487,3,0)</f>
        <v>#N/A</v>
      </c>
      <c r="D747" s="52" t="e">
        <f>VLOOKUP($A747,DSMYDTU!$A$2:$G$487,4,0)</f>
        <v>#N/A</v>
      </c>
      <c r="E747" s="15" t="e">
        <f>VLOOKUP($A747,DSMYDTU!$A$2:$G$487,5,0)</f>
        <v>#N/A</v>
      </c>
      <c r="F747" s="16" t="e">
        <f>VLOOKUP($A747,DSMYDTU!$A$2:$G$487,6,0)</f>
        <v>#N/A</v>
      </c>
      <c r="G747" s="17" t="e">
        <f>VLOOKUP(B747,'TK MYDTU'!$B$8:$Q$8047,13,0)</f>
        <v>#N/A</v>
      </c>
      <c r="H747" s="17" t="e">
        <f>VLOOKUP(B747,'TK MYDTU'!$B$8:$Q$8047,14,0)</f>
        <v>#N/A</v>
      </c>
      <c r="I747" s="17" t="e">
        <f>VLOOKUP(B747,'TK MYDTU'!$B$8:$Q$8047,15,0)</f>
        <v>#N/A</v>
      </c>
      <c r="J747" s="17" t="e">
        <f>VLOOKUP(B747,'TK MYDTU'!$B$8:$Q$8047,16,0)</f>
        <v>#N/A</v>
      </c>
      <c r="K747" s="17" t="e">
        <f t="shared" si="48"/>
        <v>#N/A</v>
      </c>
      <c r="L747" s="17"/>
      <c r="M747" s="18">
        <f t="shared" si="49"/>
        <v>0</v>
      </c>
      <c r="N747" s="19" t="str">
        <f t="shared" si="46"/>
        <v>Không</v>
      </c>
      <c r="O747" s="19" t="e">
        <f>VLOOKUP($A747,DSMYDTU!$A$2:$G$487,7,0)</f>
        <v>#N/A</v>
      </c>
      <c r="P747" s="20"/>
      <c r="Q747" s="53" t="e">
        <f t="shared" si="47"/>
        <v>#N/A</v>
      </c>
      <c r="R747" s="17" t="e">
        <f>VLOOKUP($B747,'TK MYDTU'!$B$8:$X$5049,18,0)</f>
        <v>#N/A</v>
      </c>
      <c r="T747" s="2"/>
      <c r="U747" s="19"/>
      <c r="V747" s="19"/>
    </row>
    <row r="748" spans="1:22" ht="13.8">
      <c r="A748" s="14">
        <v>742</v>
      </c>
      <c r="B748" s="15" t="e">
        <f>VLOOKUP($A748,DSMYDTU!$A$2:$E$487,2,0)</f>
        <v>#N/A</v>
      </c>
      <c r="C748" s="51" t="e">
        <f>VLOOKUP($A748,DSMYDTU!$A$2:$G$487,3,0)</f>
        <v>#N/A</v>
      </c>
      <c r="D748" s="52" t="e">
        <f>VLOOKUP($A748,DSMYDTU!$A$2:$G$487,4,0)</f>
        <v>#N/A</v>
      </c>
      <c r="E748" s="15" t="e">
        <f>VLOOKUP($A748,DSMYDTU!$A$2:$G$487,5,0)</f>
        <v>#N/A</v>
      </c>
      <c r="F748" s="16" t="e">
        <f>VLOOKUP($A748,DSMYDTU!$A$2:$G$487,6,0)</f>
        <v>#N/A</v>
      </c>
      <c r="G748" s="17" t="e">
        <f>VLOOKUP(B748,'TK MYDTU'!$B$8:$Q$8047,13,0)</f>
        <v>#N/A</v>
      </c>
      <c r="H748" s="17" t="e">
        <f>VLOOKUP(B748,'TK MYDTU'!$B$8:$Q$8047,14,0)</f>
        <v>#N/A</v>
      </c>
      <c r="I748" s="17" t="e">
        <f>VLOOKUP(B748,'TK MYDTU'!$B$8:$Q$8047,15,0)</f>
        <v>#N/A</v>
      </c>
      <c r="J748" s="17" t="e">
        <f>VLOOKUP(B748,'TK MYDTU'!$B$8:$Q$8047,16,0)</f>
        <v>#N/A</v>
      </c>
      <c r="K748" s="17" t="e">
        <f t="shared" si="48"/>
        <v>#N/A</v>
      </c>
      <c r="L748" s="17"/>
      <c r="M748" s="18">
        <f t="shared" si="49"/>
        <v>0</v>
      </c>
      <c r="N748" s="19" t="str">
        <f t="shared" si="46"/>
        <v>Không</v>
      </c>
      <c r="O748" s="19" t="e">
        <f>VLOOKUP($A748,DSMYDTU!$A$2:$G$487,7,0)</f>
        <v>#N/A</v>
      </c>
      <c r="P748" s="20"/>
      <c r="Q748" s="53" t="e">
        <f t="shared" si="47"/>
        <v>#N/A</v>
      </c>
      <c r="R748" s="17" t="e">
        <f>VLOOKUP($B748,'TK MYDTU'!$B$8:$X$5049,18,0)</f>
        <v>#N/A</v>
      </c>
      <c r="T748" s="2"/>
      <c r="U748" s="19"/>
      <c r="V748" s="19"/>
    </row>
    <row r="749" spans="1:22" ht="13.8">
      <c r="A749" s="14">
        <v>743</v>
      </c>
      <c r="B749" s="15" t="e">
        <f>VLOOKUP($A749,DSMYDTU!$A$2:$E$487,2,0)</f>
        <v>#N/A</v>
      </c>
      <c r="C749" s="51" t="e">
        <f>VLOOKUP($A749,DSMYDTU!$A$2:$G$487,3,0)</f>
        <v>#N/A</v>
      </c>
      <c r="D749" s="52" t="e">
        <f>VLOOKUP($A749,DSMYDTU!$A$2:$G$487,4,0)</f>
        <v>#N/A</v>
      </c>
      <c r="E749" s="15" t="e">
        <f>VLOOKUP($A749,DSMYDTU!$A$2:$G$487,5,0)</f>
        <v>#N/A</v>
      </c>
      <c r="F749" s="16" t="e">
        <f>VLOOKUP($A749,DSMYDTU!$A$2:$G$487,6,0)</f>
        <v>#N/A</v>
      </c>
      <c r="G749" s="17" t="e">
        <f>VLOOKUP(B749,'TK MYDTU'!$B$8:$Q$8047,13,0)</f>
        <v>#N/A</v>
      </c>
      <c r="H749" s="17" t="e">
        <f>VLOOKUP(B749,'TK MYDTU'!$B$8:$Q$8047,14,0)</f>
        <v>#N/A</v>
      </c>
      <c r="I749" s="17" t="e">
        <f>VLOOKUP(B749,'TK MYDTU'!$B$8:$Q$8047,15,0)</f>
        <v>#N/A</v>
      </c>
      <c r="J749" s="17" t="e">
        <f>VLOOKUP(B749,'TK MYDTU'!$B$8:$Q$8047,16,0)</f>
        <v>#N/A</v>
      </c>
      <c r="K749" s="17" t="e">
        <f t="shared" si="48"/>
        <v>#N/A</v>
      </c>
      <c r="L749" s="17"/>
      <c r="M749" s="18">
        <f t="shared" si="49"/>
        <v>0</v>
      </c>
      <c r="N749" s="19" t="str">
        <f t="shared" si="46"/>
        <v>Không</v>
      </c>
      <c r="O749" s="19" t="e">
        <f>VLOOKUP($A749,DSMYDTU!$A$2:$G$487,7,0)</f>
        <v>#N/A</v>
      </c>
      <c r="P749" s="20"/>
      <c r="Q749" s="53" t="e">
        <f t="shared" si="47"/>
        <v>#N/A</v>
      </c>
      <c r="R749" s="17" t="e">
        <f>VLOOKUP($B749,'TK MYDTU'!$B$8:$X$5049,18,0)</f>
        <v>#N/A</v>
      </c>
      <c r="T749" s="2"/>
      <c r="U749" s="19"/>
      <c r="V749" s="19"/>
    </row>
    <row r="750" spans="1:22" ht="13.8">
      <c r="A750" s="14">
        <v>744</v>
      </c>
      <c r="B750" s="15" t="e">
        <f>VLOOKUP($A750,DSMYDTU!$A$2:$E$487,2,0)</f>
        <v>#N/A</v>
      </c>
      <c r="C750" s="51" t="e">
        <f>VLOOKUP($A750,DSMYDTU!$A$2:$G$487,3,0)</f>
        <v>#N/A</v>
      </c>
      <c r="D750" s="52" t="e">
        <f>VLOOKUP($A750,DSMYDTU!$A$2:$G$487,4,0)</f>
        <v>#N/A</v>
      </c>
      <c r="E750" s="15" t="e">
        <f>VLOOKUP($A750,DSMYDTU!$A$2:$G$487,5,0)</f>
        <v>#N/A</v>
      </c>
      <c r="F750" s="16" t="e">
        <f>VLOOKUP($A750,DSMYDTU!$A$2:$G$487,6,0)</f>
        <v>#N/A</v>
      </c>
      <c r="G750" s="17" t="e">
        <f>VLOOKUP(B750,'TK MYDTU'!$B$8:$Q$8047,13,0)</f>
        <v>#N/A</v>
      </c>
      <c r="H750" s="17" t="e">
        <f>VLOOKUP(B750,'TK MYDTU'!$B$8:$Q$8047,14,0)</f>
        <v>#N/A</v>
      </c>
      <c r="I750" s="17" t="e">
        <f>VLOOKUP(B750,'TK MYDTU'!$B$8:$Q$8047,15,0)</f>
        <v>#N/A</v>
      </c>
      <c r="J750" s="17" t="e">
        <f>VLOOKUP(B750,'TK MYDTU'!$B$8:$Q$8047,16,0)</f>
        <v>#N/A</v>
      </c>
      <c r="K750" s="17" t="e">
        <f t="shared" si="48"/>
        <v>#N/A</v>
      </c>
      <c r="L750" s="17"/>
      <c r="M750" s="18">
        <f t="shared" si="49"/>
        <v>0</v>
      </c>
      <c r="N750" s="19" t="str">
        <f t="shared" si="46"/>
        <v>Không</v>
      </c>
      <c r="O750" s="19" t="e">
        <f>VLOOKUP($A750,DSMYDTU!$A$2:$G$487,7,0)</f>
        <v>#N/A</v>
      </c>
      <c r="P750" s="20"/>
      <c r="Q750" s="53" t="e">
        <f t="shared" si="47"/>
        <v>#N/A</v>
      </c>
      <c r="R750" s="17" t="e">
        <f>VLOOKUP($B750,'TK MYDTU'!$B$8:$X$5049,18,0)</f>
        <v>#N/A</v>
      </c>
      <c r="T750" s="2"/>
      <c r="U750" s="19"/>
      <c r="V750" s="19"/>
    </row>
    <row r="751" spans="1:22" ht="13.8">
      <c r="A751" s="14">
        <v>745</v>
      </c>
      <c r="B751" s="15" t="e">
        <f>VLOOKUP($A751,DSMYDTU!$A$2:$E$487,2,0)</f>
        <v>#N/A</v>
      </c>
      <c r="C751" s="51" t="e">
        <f>VLOOKUP($A751,DSMYDTU!$A$2:$G$487,3,0)</f>
        <v>#N/A</v>
      </c>
      <c r="D751" s="52" t="e">
        <f>VLOOKUP($A751,DSMYDTU!$A$2:$G$487,4,0)</f>
        <v>#N/A</v>
      </c>
      <c r="E751" s="15" t="e">
        <f>VLOOKUP($A751,DSMYDTU!$A$2:$G$487,5,0)</f>
        <v>#N/A</v>
      </c>
      <c r="F751" s="16" t="e">
        <f>VLOOKUP($A751,DSMYDTU!$A$2:$G$487,6,0)</f>
        <v>#N/A</v>
      </c>
      <c r="G751" s="17" t="e">
        <f>VLOOKUP(B751,'TK MYDTU'!$B$8:$Q$8047,13,0)</f>
        <v>#N/A</v>
      </c>
      <c r="H751" s="17" t="e">
        <f>VLOOKUP(B751,'TK MYDTU'!$B$8:$Q$8047,14,0)</f>
        <v>#N/A</v>
      </c>
      <c r="I751" s="17" t="e">
        <f>VLOOKUP(B751,'TK MYDTU'!$B$8:$Q$8047,15,0)</f>
        <v>#N/A</v>
      </c>
      <c r="J751" s="17" t="e">
        <f>VLOOKUP(B751,'TK MYDTU'!$B$8:$Q$8047,16,0)</f>
        <v>#N/A</v>
      </c>
      <c r="K751" s="17" t="e">
        <f t="shared" si="48"/>
        <v>#N/A</v>
      </c>
      <c r="L751" s="17"/>
      <c r="M751" s="18">
        <f t="shared" si="49"/>
        <v>0</v>
      </c>
      <c r="N751" s="19" t="str">
        <f t="shared" si="46"/>
        <v>Không</v>
      </c>
      <c r="O751" s="19" t="e">
        <f>VLOOKUP($A751,DSMYDTU!$A$2:$G$487,7,0)</f>
        <v>#N/A</v>
      </c>
      <c r="P751" s="20"/>
      <c r="Q751" s="53" t="e">
        <f t="shared" si="47"/>
        <v>#N/A</v>
      </c>
      <c r="R751" s="17" t="e">
        <f>VLOOKUP($B751,'TK MYDTU'!$B$8:$X$5049,18,0)</f>
        <v>#N/A</v>
      </c>
      <c r="T751" s="2"/>
      <c r="U751" s="19"/>
      <c r="V751" s="19"/>
    </row>
    <row r="752" spans="1:22" ht="13.8">
      <c r="A752" s="14">
        <v>746</v>
      </c>
      <c r="B752" s="15" t="e">
        <f>VLOOKUP($A752,DSMYDTU!$A$2:$E$487,2,0)</f>
        <v>#N/A</v>
      </c>
      <c r="C752" s="51" t="e">
        <f>VLOOKUP($A752,DSMYDTU!$A$2:$G$487,3,0)</f>
        <v>#N/A</v>
      </c>
      <c r="D752" s="52" t="e">
        <f>VLOOKUP($A752,DSMYDTU!$A$2:$G$487,4,0)</f>
        <v>#N/A</v>
      </c>
      <c r="E752" s="15" t="e">
        <f>VLOOKUP($A752,DSMYDTU!$A$2:$G$487,5,0)</f>
        <v>#N/A</v>
      </c>
      <c r="F752" s="16" t="e">
        <f>VLOOKUP($A752,DSMYDTU!$A$2:$G$487,6,0)</f>
        <v>#N/A</v>
      </c>
      <c r="G752" s="17" t="e">
        <f>VLOOKUP(B752,'TK MYDTU'!$B$8:$Q$8047,13,0)</f>
        <v>#N/A</v>
      </c>
      <c r="H752" s="17" t="e">
        <f>VLOOKUP(B752,'TK MYDTU'!$B$8:$Q$8047,14,0)</f>
        <v>#N/A</v>
      </c>
      <c r="I752" s="17" t="e">
        <f>VLOOKUP(B752,'TK MYDTU'!$B$8:$Q$8047,15,0)</f>
        <v>#N/A</v>
      </c>
      <c r="J752" s="17" t="e">
        <f>VLOOKUP(B752,'TK MYDTU'!$B$8:$Q$8047,16,0)</f>
        <v>#N/A</v>
      </c>
      <c r="K752" s="17" t="e">
        <f t="shared" si="48"/>
        <v>#N/A</v>
      </c>
      <c r="L752" s="17"/>
      <c r="M752" s="18">
        <f t="shared" si="49"/>
        <v>0</v>
      </c>
      <c r="N752" s="19" t="str">
        <f t="shared" si="46"/>
        <v>Không</v>
      </c>
      <c r="O752" s="19" t="e">
        <f>VLOOKUP($A752,DSMYDTU!$A$2:$G$487,7,0)</f>
        <v>#N/A</v>
      </c>
      <c r="P752" s="20"/>
      <c r="Q752" s="53" t="e">
        <f t="shared" si="47"/>
        <v>#N/A</v>
      </c>
      <c r="R752" s="17" t="e">
        <f>VLOOKUP($B752,'TK MYDTU'!$B$8:$X$5049,18,0)</f>
        <v>#N/A</v>
      </c>
      <c r="T752" s="2"/>
      <c r="U752" s="19"/>
      <c r="V752" s="19"/>
    </row>
    <row r="753" spans="1:22" ht="13.8">
      <c r="A753" s="14">
        <v>747</v>
      </c>
      <c r="B753" s="15" t="e">
        <f>VLOOKUP($A753,DSMYDTU!$A$2:$E$487,2,0)</f>
        <v>#N/A</v>
      </c>
      <c r="C753" s="51" t="e">
        <f>VLOOKUP($A753,DSMYDTU!$A$2:$G$487,3,0)</f>
        <v>#N/A</v>
      </c>
      <c r="D753" s="52" t="e">
        <f>VLOOKUP($A753,DSMYDTU!$A$2:$G$487,4,0)</f>
        <v>#N/A</v>
      </c>
      <c r="E753" s="15" t="e">
        <f>VLOOKUP($A753,DSMYDTU!$A$2:$G$487,5,0)</f>
        <v>#N/A</v>
      </c>
      <c r="F753" s="16" t="e">
        <f>VLOOKUP($A753,DSMYDTU!$A$2:$G$487,6,0)</f>
        <v>#N/A</v>
      </c>
      <c r="G753" s="17" t="e">
        <f>VLOOKUP(B753,'TK MYDTU'!$B$8:$Q$8047,13,0)</f>
        <v>#N/A</v>
      </c>
      <c r="H753" s="17" t="e">
        <f>VLOOKUP(B753,'TK MYDTU'!$B$8:$Q$8047,14,0)</f>
        <v>#N/A</v>
      </c>
      <c r="I753" s="17" t="e">
        <f>VLOOKUP(B753,'TK MYDTU'!$B$8:$Q$8047,15,0)</f>
        <v>#N/A</v>
      </c>
      <c r="J753" s="17" t="e">
        <f>VLOOKUP(B753,'TK MYDTU'!$B$8:$Q$8047,16,0)</f>
        <v>#N/A</v>
      </c>
      <c r="K753" s="17" t="e">
        <f t="shared" si="48"/>
        <v>#N/A</v>
      </c>
      <c r="L753" s="17"/>
      <c r="M753" s="18">
        <f t="shared" si="49"/>
        <v>0</v>
      </c>
      <c r="N753" s="19" t="str">
        <f t="shared" si="46"/>
        <v>Không</v>
      </c>
      <c r="O753" s="19" t="e">
        <f>VLOOKUP($A753,DSMYDTU!$A$2:$G$487,7,0)</f>
        <v>#N/A</v>
      </c>
      <c r="P753" s="20"/>
      <c r="Q753" s="53" t="e">
        <f t="shared" si="47"/>
        <v>#N/A</v>
      </c>
      <c r="R753" s="17" t="e">
        <f>VLOOKUP($B753,'TK MYDTU'!$B$8:$X$5049,18,0)</f>
        <v>#N/A</v>
      </c>
      <c r="T753" s="2"/>
      <c r="U753" s="19"/>
      <c r="V753" s="19"/>
    </row>
    <row r="754" spans="1:22" ht="13.8">
      <c r="A754" s="14">
        <v>748</v>
      </c>
      <c r="B754" s="15" t="e">
        <f>VLOOKUP($A754,DSMYDTU!$A$2:$E$487,2,0)</f>
        <v>#N/A</v>
      </c>
      <c r="C754" s="51" t="e">
        <f>VLOOKUP($A754,DSMYDTU!$A$2:$G$487,3,0)</f>
        <v>#N/A</v>
      </c>
      <c r="D754" s="52" t="e">
        <f>VLOOKUP($A754,DSMYDTU!$A$2:$G$487,4,0)</f>
        <v>#N/A</v>
      </c>
      <c r="E754" s="15" t="e">
        <f>VLOOKUP($A754,DSMYDTU!$A$2:$G$487,5,0)</f>
        <v>#N/A</v>
      </c>
      <c r="F754" s="16" t="e">
        <f>VLOOKUP($A754,DSMYDTU!$A$2:$G$487,6,0)</f>
        <v>#N/A</v>
      </c>
      <c r="G754" s="17" t="e">
        <f>VLOOKUP(B754,'TK MYDTU'!$B$8:$Q$8047,13,0)</f>
        <v>#N/A</v>
      </c>
      <c r="H754" s="17" t="e">
        <f>VLOOKUP(B754,'TK MYDTU'!$B$8:$Q$8047,14,0)</f>
        <v>#N/A</v>
      </c>
      <c r="I754" s="17" t="e">
        <f>VLOOKUP(B754,'TK MYDTU'!$B$8:$Q$8047,15,0)</f>
        <v>#N/A</v>
      </c>
      <c r="J754" s="17" t="e">
        <f>VLOOKUP(B754,'TK MYDTU'!$B$8:$Q$8047,16,0)</f>
        <v>#N/A</v>
      </c>
      <c r="K754" s="17" t="e">
        <f t="shared" si="48"/>
        <v>#N/A</v>
      </c>
      <c r="L754" s="17"/>
      <c r="M754" s="18">
        <f t="shared" si="49"/>
        <v>0</v>
      </c>
      <c r="N754" s="19" t="str">
        <f t="shared" si="46"/>
        <v>Không</v>
      </c>
      <c r="O754" s="19" t="e">
        <f>VLOOKUP($A754,DSMYDTU!$A$2:$G$487,7,0)</f>
        <v>#N/A</v>
      </c>
      <c r="P754" s="20"/>
      <c r="Q754" s="53" t="e">
        <f t="shared" si="47"/>
        <v>#N/A</v>
      </c>
      <c r="R754" s="17" t="e">
        <f>VLOOKUP($B754,'TK MYDTU'!$B$8:$X$5049,18,0)</f>
        <v>#N/A</v>
      </c>
      <c r="T754" s="2"/>
      <c r="U754" s="19"/>
      <c r="V754" s="19"/>
    </row>
    <row r="755" spans="1:22" ht="13.8">
      <c r="A755" s="14">
        <v>749</v>
      </c>
      <c r="B755" s="15" t="e">
        <f>VLOOKUP($A755,DSMYDTU!$A$2:$E$487,2,0)</f>
        <v>#N/A</v>
      </c>
      <c r="C755" s="51" t="e">
        <f>VLOOKUP($A755,DSMYDTU!$A$2:$G$487,3,0)</f>
        <v>#N/A</v>
      </c>
      <c r="D755" s="52" t="e">
        <f>VLOOKUP($A755,DSMYDTU!$A$2:$G$487,4,0)</f>
        <v>#N/A</v>
      </c>
      <c r="E755" s="15" t="e">
        <f>VLOOKUP($A755,DSMYDTU!$A$2:$G$487,5,0)</f>
        <v>#N/A</v>
      </c>
      <c r="F755" s="16" t="e">
        <f>VLOOKUP($A755,DSMYDTU!$A$2:$G$487,6,0)</f>
        <v>#N/A</v>
      </c>
      <c r="G755" s="17" t="e">
        <f>VLOOKUP(B755,'TK MYDTU'!$B$8:$Q$8047,13,0)</f>
        <v>#N/A</v>
      </c>
      <c r="H755" s="17" t="e">
        <f>VLOOKUP(B755,'TK MYDTU'!$B$8:$Q$8047,14,0)</f>
        <v>#N/A</v>
      </c>
      <c r="I755" s="17" t="e">
        <f>VLOOKUP(B755,'TK MYDTU'!$B$8:$Q$8047,15,0)</f>
        <v>#N/A</v>
      </c>
      <c r="J755" s="17" t="e">
        <f>VLOOKUP(B755,'TK MYDTU'!$B$8:$Q$8047,16,0)</f>
        <v>#N/A</v>
      </c>
      <c r="K755" s="17" t="e">
        <f t="shared" si="48"/>
        <v>#N/A</v>
      </c>
      <c r="L755" s="17"/>
      <c r="M755" s="18">
        <f t="shared" si="49"/>
        <v>0</v>
      </c>
      <c r="N755" s="19" t="str">
        <f t="shared" si="46"/>
        <v>Không</v>
      </c>
      <c r="O755" s="19" t="e">
        <f>VLOOKUP($A755,DSMYDTU!$A$2:$G$487,7,0)</f>
        <v>#N/A</v>
      </c>
      <c r="P755" s="20"/>
      <c r="Q755" s="53" t="e">
        <f t="shared" si="47"/>
        <v>#N/A</v>
      </c>
      <c r="R755" s="17" t="e">
        <f>VLOOKUP($B755,'TK MYDTU'!$B$8:$X$5049,18,0)</f>
        <v>#N/A</v>
      </c>
      <c r="T755" s="2"/>
      <c r="U755" s="19"/>
      <c r="V755" s="19"/>
    </row>
    <row r="756" spans="1:22" ht="13.8">
      <c r="A756" s="14">
        <v>750</v>
      </c>
      <c r="B756" s="15" t="e">
        <f>VLOOKUP($A756,DSMYDTU!$A$2:$E$487,2,0)</f>
        <v>#N/A</v>
      </c>
      <c r="C756" s="51" t="e">
        <f>VLOOKUP($A756,DSMYDTU!$A$2:$G$487,3,0)</f>
        <v>#N/A</v>
      </c>
      <c r="D756" s="52" t="e">
        <f>VLOOKUP($A756,DSMYDTU!$A$2:$G$487,4,0)</f>
        <v>#N/A</v>
      </c>
      <c r="E756" s="15" t="e">
        <f>VLOOKUP($A756,DSMYDTU!$A$2:$G$487,5,0)</f>
        <v>#N/A</v>
      </c>
      <c r="F756" s="16" t="e">
        <f>VLOOKUP($A756,DSMYDTU!$A$2:$G$487,6,0)</f>
        <v>#N/A</v>
      </c>
      <c r="G756" s="17" t="e">
        <f>VLOOKUP(B756,'TK MYDTU'!$B$8:$Q$8047,13,0)</f>
        <v>#N/A</v>
      </c>
      <c r="H756" s="17" t="e">
        <f>VLOOKUP(B756,'TK MYDTU'!$B$8:$Q$8047,14,0)</f>
        <v>#N/A</v>
      </c>
      <c r="I756" s="17" t="e">
        <f>VLOOKUP(B756,'TK MYDTU'!$B$8:$Q$8047,15,0)</f>
        <v>#N/A</v>
      </c>
      <c r="J756" s="17" t="e">
        <f>VLOOKUP(B756,'TK MYDTU'!$B$8:$Q$8047,16,0)</f>
        <v>#N/A</v>
      </c>
      <c r="K756" s="17" t="e">
        <f t="shared" si="48"/>
        <v>#N/A</v>
      </c>
      <c r="L756" s="17"/>
      <c r="M756" s="18">
        <f t="shared" si="49"/>
        <v>0</v>
      </c>
      <c r="N756" s="19" t="str">
        <f t="shared" si="46"/>
        <v>Không</v>
      </c>
      <c r="O756" s="19" t="e">
        <f>VLOOKUP($A756,DSMYDTU!$A$2:$G$487,7,0)</f>
        <v>#N/A</v>
      </c>
      <c r="P756" s="20"/>
      <c r="Q756" s="53" t="e">
        <f t="shared" si="47"/>
        <v>#N/A</v>
      </c>
      <c r="R756" s="17" t="e">
        <f>VLOOKUP($B756,'TK MYDTU'!$B$8:$X$5049,18,0)</f>
        <v>#N/A</v>
      </c>
      <c r="T756" s="2"/>
      <c r="U756" s="19"/>
      <c r="V756" s="19"/>
    </row>
    <row r="757" spans="1:22" ht="13.8">
      <c r="A757" s="14">
        <v>751</v>
      </c>
      <c r="B757" s="15" t="e">
        <f>VLOOKUP($A757,DSMYDTU!$A$2:$E$487,2,0)</f>
        <v>#N/A</v>
      </c>
      <c r="C757" s="51" t="e">
        <f>VLOOKUP($A757,DSMYDTU!$A$2:$G$487,3,0)</f>
        <v>#N/A</v>
      </c>
      <c r="D757" s="52" t="e">
        <f>VLOOKUP($A757,DSMYDTU!$A$2:$G$487,4,0)</f>
        <v>#N/A</v>
      </c>
      <c r="E757" s="15" t="e">
        <f>VLOOKUP($A757,DSMYDTU!$A$2:$G$487,5,0)</f>
        <v>#N/A</v>
      </c>
      <c r="F757" s="16" t="e">
        <f>VLOOKUP($A757,DSMYDTU!$A$2:$G$487,6,0)</f>
        <v>#N/A</v>
      </c>
      <c r="G757" s="17" t="e">
        <f>VLOOKUP(B757,'TK MYDTU'!$B$8:$Q$8047,13,0)</f>
        <v>#N/A</v>
      </c>
      <c r="H757" s="17" t="e">
        <f>VLOOKUP(B757,'TK MYDTU'!$B$8:$Q$8047,14,0)</f>
        <v>#N/A</v>
      </c>
      <c r="I757" s="17" t="e">
        <f>VLOOKUP(B757,'TK MYDTU'!$B$8:$Q$8047,15,0)</f>
        <v>#N/A</v>
      </c>
      <c r="J757" s="17" t="e">
        <f>VLOOKUP(B757,'TK MYDTU'!$B$8:$Q$8047,16,0)</f>
        <v>#N/A</v>
      </c>
      <c r="K757" s="17" t="e">
        <f t="shared" si="48"/>
        <v>#N/A</v>
      </c>
      <c r="L757" s="17"/>
      <c r="M757" s="18">
        <f t="shared" si="49"/>
        <v>0</v>
      </c>
      <c r="N757" s="19" t="str">
        <f t="shared" si="46"/>
        <v>Không</v>
      </c>
      <c r="O757" s="19" t="e">
        <f>VLOOKUP($A757,DSMYDTU!$A$2:$G$487,7,0)</f>
        <v>#N/A</v>
      </c>
      <c r="P757" s="20"/>
      <c r="Q757" s="53" t="e">
        <f t="shared" si="47"/>
        <v>#N/A</v>
      </c>
      <c r="R757" s="17" t="e">
        <f>VLOOKUP($B757,'TK MYDTU'!$B$8:$X$5049,18,0)</f>
        <v>#N/A</v>
      </c>
      <c r="T757" s="2"/>
      <c r="U757" s="19"/>
      <c r="V757" s="19"/>
    </row>
    <row r="758" spans="1:22" ht="13.8">
      <c r="A758" s="14">
        <v>752</v>
      </c>
      <c r="B758" s="15" t="e">
        <f>VLOOKUP($A758,DSMYDTU!$A$2:$E$487,2,0)</f>
        <v>#N/A</v>
      </c>
      <c r="C758" s="51" t="e">
        <f>VLOOKUP($A758,DSMYDTU!$A$2:$G$487,3,0)</f>
        <v>#N/A</v>
      </c>
      <c r="D758" s="52" t="e">
        <f>VLOOKUP($A758,DSMYDTU!$A$2:$G$487,4,0)</f>
        <v>#N/A</v>
      </c>
      <c r="E758" s="15" t="e">
        <f>VLOOKUP($A758,DSMYDTU!$A$2:$G$487,5,0)</f>
        <v>#N/A</v>
      </c>
      <c r="F758" s="16" t="e">
        <f>VLOOKUP($A758,DSMYDTU!$A$2:$G$487,6,0)</f>
        <v>#N/A</v>
      </c>
      <c r="G758" s="17" t="e">
        <f>VLOOKUP(B758,'TK MYDTU'!$B$8:$Q$8047,13,0)</f>
        <v>#N/A</v>
      </c>
      <c r="H758" s="17" t="e">
        <f>VLOOKUP(B758,'TK MYDTU'!$B$8:$Q$8047,14,0)</f>
        <v>#N/A</v>
      </c>
      <c r="I758" s="17" t="e">
        <f>VLOOKUP(B758,'TK MYDTU'!$B$8:$Q$8047,15,0)</f>
        <v>#N/A</v>
      </c>
      <c r="J758" s="17" t="e">
        <f>VLOOKUP(B758,'TK MYDTU'!$B$8:$Q$8047,16,0)</f>
        <v>#N/A</v>
      </c>
      <c r="K758" s="17" t="e">
        <f t="shared" si="48"/>
        <v>#N/A</v>
      </c>
      <c r="L758" s="17"/>
      <c r="M758" s="18">
        <f t="shared" si="49"/>
        <v>0</v>
      </c>
      <c r="N758" s="19" t="str">
        <f t="shared" si="46"/>
        <v>Không</v>
      </c>
      <c r="O758" s="19" t="e">
        <f>VLOOKUP($A758,DSMYDTU!$A$2:$G$487,7,0)</f>
        <v>#N/A</v>
      </c>
      <c r="P758" s="20"/>
      <c r="Q758" s="53" t="e">
        <f t="shared" si="47"/>
        <v>#N/A</v>
      </c>
      <c r="R758" s="17" t="e">
        <f>VLOOKUP($B758,'TK MYDTU'!$B$8:$X$5049,18,0)</f>
        <v>#N/A</v>
      </c>
      <c r="T758" s="2"/>
      <c r="U758" s="19"/>
      <c r="V758" s="19"/>
    </row>
    <row r="759" spans="1:22" ht="13.8">
      <c r="A759" s="14">
        <v>753</v>
      </c>
      <c r="B759" s="15" t="e">
        <f>VLOOKUP($A759,DSMYDTU!$A$2:$E$487,2,0)</f>
        <v>#N/A</v>
      </c>
      <c r="C759" s="51" t="e">
        <f>VLOOKUP($A759,DSMYDTU!$A$2:$G$487,3,0)</f>
        <v>#N/A</v>
      </c>
      <c r="D759" s="52" t="e">
        <f>VLOOKUP($A759,DSMYDTU!$A$2:$G$487,4,0)</f>
        <v>#N/A</v>
      </c>
      <c r="E759" s="15" t="e">
        <f>VLOOKUP($A759,DSMYDTU!$A$2:$G$487,5,0)</f>
        <v>#N/A</v>
      </c>
      <c r="F759" s="16" t="e">
        <f>VLOOKUP($A759,DSMYDTU!$A$2:$G$487,6,0)</f>
        <v>#N/A</v>
      </c>
      <c r="G759" s="17" t="e">
        <f>VLOOKUP(B759,'TK MYDTU'!$B$8:$Q$8047,13,0)</f>
        <v>#N/A</v>
      </c>
      <c r="H759" s="17" t="e">
        <f>VLOOKUP(B759,'TK MYDTU'!$B$8:$Q$8047,14,0)</f>
        <v>#N/A</v>
      </c>
      <c r="I759" s="17" t="e">
        <f>VLOOKUP(B759,'TK MYDTU'!$B$8:$Q$8047,15,0)</f>
        <v>#N/A</v>
      </c>
      <c r="J759" s="17" t="e">
        <f>VLOOKUP(B759,'TK MYDTU'!$B$8:$Q$8047,16,0)</f>
        <v>#N/A</v>
      </c>
      <c r="K759" s="17" t="e">
        <f t="shared" si="48"/>
        <v>#N/A</v>
      </c>
      <c r="L759" s="17"/>
      <c r="M759" s="18">
        <f t="shared" si="49"/>
        <v>0</v>
      </c>
      <c r="N759" s="19" t="str">
        <f t="shared" si="46"/>
        <v>Không</v>
      </c>
      <c r="O759" s="19" t="e">
        <f>VLOOKUP($A759,DSMYDTU!$A$2:$G$487,7,0)</f>
        <v>#N/A</v>
      </c>
      <c r="P759" s="20"/>
      <c r="Q759" s="53" t="e">
        <f t="shared" si="47"/>
        <v>#N/A</v>
      </c>
      <c r="R759" s="17" t="e">
        <f>VLOOKUP($B759,'TK MYDTU'!$B$8:$X$5049,18,0)</f>
        <v>#N/A</v>
      </c>
      <c r="T759" s="2"/>
      <c r="U759" s="19"/>
      <c r="V759" s="19"/>
    </row>
    <row r="760" spans="1:22" ht="13.8">
      <c r="A760" s="14">
        <v>754</v>
      </c>
      <c r="B760" s="15" t="e">
        <f>VLOOKUP($A760,DSMYDTU!$A$2:$E$487,2,0)</f>
        <v>#N/A</v>
      </c>
      <c r="C760" s="51" t="e">
        <f>VLOOKUP($A760,DSMYDTU!$A$2:$G$487,3,0)</f>
        <v>#N/A</v>
      </c>
      <c r="D760" s="52" t="e">
        <f>VLOOKUP($A760,DSMYDTU!$A$2:$G$487,4,0)</f>
        <v>#N/A</v>
      </c>
      <c r="E760" s="15" t="e">
        <f>VLOOKUP($A760,DSMYDTU!$A$2:$G$487,5,0)</f>
        <v>#N/A</v>
      </c>
      <c r="F760" s="16" t="e">
        <f>VLOOKUP($A760,DSMYDTU!$A$2:$G$487,6,0)</f>
        <v>#N/A</v>
      </c>
      <c r="G760" s="17" t="e">
        <f>VLOOKUP(B760,'TK MYDTU'!$B$8:$Q$8047,13,0)</f>
        <v>#N/A</v>
      </c>
      <c r="H760" s="17" t="e">
        <f>VLOOKUP(B760,'TK MYDTU'!$B$8:$Q$8047,14,0)</f>
        <v>#N/A</v>
      </c>
      <c r="I760" s="17" t="e">
        <f>VLOOKUP(B760,'TK MYDTU'!$B$8:$Q$8047,15,0)</f>
        <v>#N/A</v>
      </c>
      <c r="J760" s="17" t="e">
        <f>VLOOKUP(B760,'TK MYDTU'!$B$8:$Q$8047,16,0)</f>
        <v>#N/A</v>
      </c>
      <c r="K760" s="17" t="e">
        <f t="shared" si="48"/>
        <v>#N/A</v>
      </c>
      <c r="L760" s="17"/>
      <c r="M760" s="18">
        <f t="shared" si="49"/>
        <v>0</v>
      </c>
      <c r="N760" s="19" t="str">
        <f t="shared" si="46"/>
        <v>Không</v>
      </c>
      <c r="O760" s="19" t="e">
        <f>VLOOKUP($A760,DSMYDTU!$A$2:$G$487,7,0)</f>
        <v>#N/A</v>
      </c>
      <c r="P760" s="20"/>
      <c r="Q760" s="53" t="e">
        <f t="shared" si="47"/>
        <v>#N/A</v>
      </c>
      <c r="R760" s="17" t="e">
        <f>VLOOKUP($B760,'TK MYDTU'!$B$8:$X$5049,18,0)</f>
        <v>#N/A</v>
      </c>
      <c r="T760" s="2"/>
      <c r="U760" s="19"/>
      <c r="V760" s="19"/>
    </row>
    <row r="761" spans="1:22" ht="13.8">
      <c r="A761" s="14">
        <v>755</v>
      </c>
      <c r="B761" s="15" t="e">
        <f>VLOOKUP($A761,DSMYDTU!$A$2:$E$487,2,0)</f>
        <v>#N/A</v>
      </c>
      <c r="C761" s="51" t="e">
        <f>VLOOKUP($A761,DSMYDTU!$A$2:$G$487,3,0)</f>
        <v>#N/A</v>
      </c>
      <c r="D761" s="52" t="e">
        <f>VLOOKUP($A761,DSMYDTU!$A$2:$G$487,4,0)</f>
        <v>#N/A</v>
      </c>
      <c r="E761" s="15" t="e">
        <f>VLOOKUP($A761,DSMYDTU!$A$2:$G$487,5,0)</f>
        <v>#N/A</v>
      </c>
      <c r="F761" s="16" t="e">
        <f>VLOOKUP($A761,DSMYDTU!$A$2:$G$487,6,0)</f>
        <v>#N/A</v>
      </c>
      <c r="G761" s="17" t="e">
        <f>VLOOKUP(B761,'TK MYDTU'!$B$8:$Q$8047,13,0)</f>
        <v>#N/A</v>
      </c>
      <c r="H761" s="17" t="e">
        <f>VLOOKUP(B761,'TK MYDTU'!$B$8:$Q$8047,14,0)</f>
        <v>#N/A</v>
      </c>
      <c r="I761" s="17" t="e">
        <f>VLOOKUP(B761,'TK MYDTU'!$B$8:$Q$8047,15,0)</f>
        <v>#N/A</v>
      </c>
      <c r="J761" s="17" t="e">
        <f>VLOOKUP(B761,'TK MYDTU'!$B$8:$Q$8047,16,0)</f>
        <v>#N/A</v>
      </c>
      <c r="K761" s="17" t="e">
        <f t="shared" si="48"/>
        <v>#N/A</v>
      </c>
      <c r="L761" s="17"/>
      <c r="M761" s="18">
        <f t="shared" si="49"/>
        <v>0</v>
      </c>
      <c r="N761" s="19" t="str">
        <f t="shared" si="46"/>
        <v>Không</v>
      </c>
      <c r="O761" s="19" t="e">
        <f>VLOOKUP($A761,DSMYDTU!$A$2:$G$487,7,0)</f>
        <v>#N/A</v>
      </c>
      <c r="P761" s="20"/>
      <c r="Q761" s="53" t="e">
        <f t="shared" si="47"/>
        <v>#N/A</v>
      </c>
      <c r="R761" s="17" t="e">
        <f>VLOOKUP($B761,'TK MYDTU'!$B$8:$X$5049,18,0)</f>
        <v>#N/A</v>
      </c>
      <c r="T761" s="2"/>
      <c r="U761" s="19"/>
      <c r="V761" s="19"/>
    </row>
    <row r="762" spans="1:22" ht="13.8">
      <c r="A762" s="14">
        <v>756</v>
      </c>
      <c r="B762" s="15" t="e">
        <f>VLOOKUP($A762,DSMYDTU!$A$2:$E$487,2,0)</f>
        <v>#N/A</v>
      </c>
      <c r="C762" s="51" t="e">
        <f>VLOOKUP($A762,DSMYDTU!$A$2:$G$487,3,0)</f>
        <v>#N/A</v>
      </c>
      <c r="D762" s="52" t="e">
        <f>VLOOKUP($A762,DSMYDTU!$A$2:$G$487,4,0)</f>
        <v>#N/A</v>
      </c>
      <c r="E762" s="15" t="e">
        <f>VLOOKUP($A762,DSMYDTU!$A$2:$G$487,5,0)</f>
        <v>#N/A</v>
      </c>
      <c r="F762" s="16" t="e">
        <f>VLOOKUP($A762,DSMYDTU!$A$2:$G$487,6,0)</f>
        <v>#N/A</v>
      </c>
      <c r="G762" s="17" t="e">
        <f>VLOOKUP(B762,'TK MYDTU'!$B$8:$Q$8047,13,0)</f>
        <v>#N/A</v>
      </c>
      <c r="H762" s="17" t="e">
        <f>VLOOKUP(B762,'TK MYDTU'!$B$8:$Q$8047,14,0)</f>
        <v>#N/A</v>
      </c>
      <c r="I762" s="17" t="e">
        <f>VLOOKUP(B762,'TK MYDTU'!$B$8:$Q$8047,15,0)</f>
        <v>#N/A</v>
      </c>
      <c r="J762" s="17" t="e">
        <f>VLOOKUP(B762,'TK MYDTU'!$B$8:$Q$8047,16,0)</f>
        <v>#N/A</v>
      </c>
      <c r="K762" s="17" t="e">
        <f t="shared" si="48"/>
        <v>#N/A</v>
      </c>
      <c r="L762" s="17"/>
      <c r="M762" s="18">
        <f t="shared" si="49"/>
        <v>0</v>
      </c>
      <c r="N762" s="19" t="str">
        <f t="shared" si="46"/>
        <v>Không</v>
      </c>
      <c r="O762" s="19" t="e">
        <f>VLOOKUP($A762,DSMYDTU!$A$2:$G$487,7,0)</f>
        <v>#N/A</v>
      </c>
      <c r="P762" s="20"/>
      <c r="Q762" s="53" t="e">
        <f t="shared" si="47"/>
        <v>#N/A</v>
      </c>
      <c r="R762" s="17" t="e">
        <f>VLOOKUP($B762,'TK MYDTU'!$B$8:$X$5049,18,0)</f>
        <v>#N/A</v>
      </c>
      <c r="T762" s="2"/>
      <c r="U762" s="19"/>
      <c r="V762" s="19"/>
    </row>
    <row r="763" spans="1:22" ht="13.8">
      <c r="A763" s="14">
        <v>757</v>
      </c>
      <c r="B763" s="15" t="e">
        <f>VLOOKUP($A763,DSMYDTU!$A$2:$E$487,2,0)</f>
        <v>#N/A</v>
      </c>
      <c r="C763" s="51" t="e">
        <f>VLOOKUP($A763,DSMYDTU!$A$2:$G$487,3,0)</f>
        <v>#N/A</v>
      </c>
      <c r="D763" s="52" t="e">
        <f>VLOOKUP($A763,DSMYDTU!$A$2:$G$487,4,0)</f>
        <v>#N/A</v>
      </c>
      <c r="E763" s="15" t="e">
        <f>VLOOKUP($A763,DSMYDTU!$A$2:$G$487,5,0)</f>
        <v>#N/A</v>
      </c>
      <c r="F763" s="16" t="e">
        <f>VLOOKUP($A763,DSMYDTU!$A$2:$G$487,6,0)</f>
        <v>#N/A</v>
      </c>
      <c r="G763" s="17" t="e">
        <f>VLOOKUP(B763,'TK MYDTU'!$B$8:$Q$8047,13,0)</f>
        <v>#N/A</v>
      </c>
      <c r="H763" s="17" t="e">
        <f>VLOOKUP(B763,'TK MYDTU'!$B$8:$Q$8047,14,0)</f>
        <v>#N/A</v>
      </c>
      <c r="I763" s="17" t="e">
        <f>VLOOKUP(B763,'TK MYDTU'!$B$8:$Q$8047,15,0)</f>
        <v>#N/A</v>
      </c>
      <c r="J763" s="17" t="e">
        <f>VLOOKUP(B763,'TK MYDTU'!$B$8:$Q$8047,16,0)</f>
        <v>#N/A</v>
      </c>
      <c r="K763" s="17" t="e">
        <f t="shared" si="48"/>
        <v>#N/A</v>
      </c>
      <c r="L763" s="17"/>
      <c r="M763" s="18">
        <f t="shared" si="49"/>
        <v>0</v>
      </c>
      <c r="N763" s="19" t="str">
        <f t="shared" ref="N763:N789" si="50">VLOOKUP(M763,$S$7:$T$542,2,0)</f>
        <v>Không</v>
      </c>
      <c r="O763" s="19" t="e">
        <f>VLOOKUP($A763,DSMYDTU!$A$2:$G$487,7,0)</f>
        <v>#N/A</v>
      </c>
      <c r="P763" s="20"/>
      <c r="Q763" s="53" t="e">
        <f t="shared" ref="Q763:Q789" si="51">R763=M763</f>
        <v>#N/A</v>
      </c>
      <c r="R763" s="17" t="e">
        <f>VLOOKUP($B763,'TK MYDTU'!$B$8:$X$5049,18,0)</f>
        <v>#N/A</v>
      </c>
      <c r="T763" s="2"/>
      <c r="U763" s="19"/>
      <c r="V763" s="19"/>
    </row>
    <row r="764" spans="1:22" ht="13.8">
      <c r="A764" s="14">
        <v>758</v>
      </c>
      <c r="B764" s="15" t="e">
        <f>VLOOKUP($A764,DSMYDTU!$A$2:$E$487,2,0)</f>
        <v>#N/A</v>
      </c>
      <c r="C764" s="51" t="e">
        <f>VLOOKUP($A764,DSMYDTU!$A$2:$G$487,3,0)</f>
        <v>#N/A</v>
      </c>
      <c r="D764" s="52" t="e">
        <f>VLOOKUP($A764,DSMYDTU!$A$2:$G$487,4,0)</f>
        <v>#N/A</v>
      </c>
      <c r="E764" s="15" t="e">
        <f>VLOOKUP($A764,DSMYDTU!$A$2:$G$487,5,0)</f>
        <v>#N/A</v>
      </c>
      <c r="F764" s="16" t="e">
        <f>VLOOKUP($A764,DSMYDTU!$A$2:$G$487,6,0)</f>
        <v>#N/A</v>
      </c>
      <c r="G764" s="17" t="e">
        <f>VLOOKUP(B764,'TK MYDTU'!$B$8:$Q$8047,13,0)</f>
        <v>#N/A</v>
      </c>
      <c r="H764" s="17" t="e">
        <f>VLOOKUP(B764,'TK MYDTU'!$B$8:$Q$8047,14,0)</f>
        <v>#N/A</v>
      </c>
      <c r="I764" s="17" t="e">
        <f>VLOOKUP(B764,'TK MYDTU'!$B$8:$Q$8047,15,0)</f>
        <v>#N/A</v>
      </c>
      <c r="J764" s="17" t="e">
        <f>VLOOKUP(B764,'TK MYDTU'!$B$8:$Q$8047,16,0)</f>
        <v>#N/A</v>
      </c>
      <c r="K764" s="17" t="e">
        <f t="shared" si="48"/>
        <v>#N/A</v>
      </c>
      <c r="L764" s="17"/>
      <c r="M764" s="18">
        <f t="shared" si="49"/>
        <v>0</v>
      </c>
      <c r="N764" s="19" t="str">
        <f t="shared" si="50"/>
        <v>Không</v>
      </c>
      <c r="O764" s="19" t="e">
        <f>VLOOKUP($A764,DSMYDTU!$A$2:$G$487,7,0)</f>
        <v>#N/A</v>
      </c>
      <c r="P764" s="20"/>
      <c r="Q764" s="53" t="e">
        <f t="shared" si="51"/>
        <v>#N/A</v>
      </c>
      <c r="R764" s="17" t="e">
        <f>VLOOKUP($B764,'TK MYDTU'!$B$8:$X$5049,18,0)</f>
        <v>#N/A</v>
      </c>
      <c r="T764" s="2"/>
      <c r="U764" s="19"/>
      <c r="V764" s="19"/>
    </row>
    <row r="765" spans="1:22" ht="13.8">
      <c r="A765" s="14">
        <v>759</v>
      </c>
      <c r="B765" s="15" t="e">
        <f>VLOOKUP($A765,DSMYDTU!$A$2:$E$487,2,0)</f>
        <v>#N/A</v>
      </c>
      <c r="C765" s="51" t="e">
        <f>VLOOKUP($A765,DSMYDTU!$A$2:$G$487,3,0)</f>
        <v>#N/A</v>
      </c>
      <c r="D765" s="52" t="e">
        <f>VLOOKUP($A765,DSMYDTU!$A$2:$G$487,4,0)</f>
        <v>#N/A</v>
      </c>
      <c r="E765" s="15" t="e">
        <f>VLOOKUP($A765,DSMYDTU!$A$2:$G$487,5,0)</f>
        <v>#N/A</v>
      </c>
      <c r="F765" s="16" t="e">
        <f>VLOOKUP($A765,DSMYDTU!$A$2:$G$487,6,0)</f>
        <v>#N/A</v>
      </c>
      <c r="G765" s="17" t="e">
        <f>VLOOKUP(B765,'TK MYDTU'!$B$8:$Q$8047,13,0)</f>
        <v>#N/A</v>
      </c>
      <c r="H765" s="17" t="e">
        <f>VLOOKUP(B765,'TK MYDTU'!$B$8:$Q$8047,14,0)</f>
        <v>#N/A</v>
      </c>
      <c r="I765" s="17" t="e">
        <f>VLOOKUP(B765,'TK MYDTU'!$B$8:$Q$8047,15,0)</f>
        <v>#N/A</v>
      </c>
      <c r="J765" s="17" t="e">
        <f>VLOOKUP(B765,'TK MYDTU'!$B$8:$Q$8047,16,0)</f>
        <v>#N/A</v>
      </c>
      <c r="K765" s="17" t="e">
        <f t="shared" si="48"/>
        <v>#N/A</v>
      </c>
      <c r="L765" s="17"/>
      <c r="M765" s="18">
        <f t="shared" si="49"/>
        <v>0</v>
      </c>
      <c r="N765" s="19" t="str">
        <f t="shared" si="50"/>
        <v>Không</v>
      </c>
      <c r="O765" s="19" t="e">
        <f>VLOOKUP($A765,DSMYDTU!$A$2:$G$487,7,0)</f>
        <v>#N/A</v>
      </c>
      <c r="P765" s="20"/>
      <c r="Q765" s="53" t="e">
        <f t="shared" si="51"/>
        <v>#N/A</v>
      </c>
      <c r="R765" s="17" t="e">
        <f>VLOOKUP($B765,'TK MYDTU'!$B$8:$X$5049,18,0)</f>
        <v>#N/A</v>
      </c>
      <c r="T765" s="2"/>
      <c r="U765" s="19"/>
      <c r="V765" s="19"/>
    </row>
    <row r="766" spans="1:22" ht="13.8">
      <c r="A766" s="14">
        <v>760</v>
      </c>
      <c r="B766" s="15" t="e">
        <f>VLOOKUP($A766,DSMYDTU!$A$2:$E$487,2,0)</f>
        <v>#N/A</v>
      </c>
      <c r="C766" s="51" t="e">
        <f>VLOOKUP($A766,DSMYDTU!$A$2:$G$487,3,0)</f>
        <v>#N/A</v>
      </c>
      <c r="D766" s="52" t="e">
        <f>VLOOKUP($A766,DSMYDTU!$A$2:$G$487,4,0)</f>
        <v>#N/A</v>
      </c>
      <c r="E766" s="15" t="e">
        <f>VLOOKUP($A766,DSMYDTU!$A$2:$G$487,5,0)</f>
        <v>#N/A</v>
      </c>
      <c r="F766" s="16" t="e">
        <f>VLOOKUP($A766,DSMYDTU!$A$2:$G$487,6,0)</f>
        <v>#N/A</v>
      </c>
      <c r="G766" s="17" t="e">
        <f>VLOOKUP(B766,'TK MYDTU'!$B$8:$Q$8047,13,0)</f>
        <v>#N/A</v>
      </c>
      <c r="H766" s="17" t="e">
        <f>VLOOKUP(B766,'TK MYDTU'!$B$8:$Q$8047,14,0)</f>
        <v>#N/A</v>
      </c>
      <c r="I766" s="17" t="e">
        <f>VLOOKUP(B766,'TK MYDTU'!$B$8:$Q$8047,15,0)</f>
        <v>#N/A</v>
      </c>
      <c r="J766" s="17" t="e">
        <f>VLOOKUP(B766,'TK MYDTU'!$B$8:$Q$8047,16,0)</f>
        <v>#N/A</v>
      </c>
      <c r="K766" s="17" t="e">
        <f t="shared" si="48"/>
        <v>#N/A</v>
      </c>
      <c r="L766" s="17"/>
      <c r="M766" s="18">
        <f t="shared" si="49"/>
        <v>0</v>
      </c>
      <c r="N766" s="19" t="str">
        <f t="shared" si="50"/>
        <v>Không</v>
      </c>
      <c r="O766" s="19" t="e">
        <f>VLOOKUP($A766,DSMYDTU!$A$2:$G$487,7,0)</f>
        <v>#N/A</v>
      </c>
      <c r="P766" s="20"/>
      <c r="Q766" s="53" t="e">
        <f t="shared" si="51"/>
        <v>#N/A</v>
      </c>
      <c r="R766" s="17" t="e">
        <f>VLOOKUP($B766,'TK MYDTU'!$B$8:$X$5049,18,0)</f>
        <v>#N/A</v>
      </c>
      <c r="T766" s="2"/>
      <c r="U766" s="19"/>
      <c r="V766" s="19"/>
    </row>
    <row r="767" spans="1:22" ht="13.8">
      <c r="A767" s="14">
        <v>761</v>
      </c>
      <c r="B767" s="15" t="e">
        <f>VLOOKUP($A767,DSMYDTU!$A$2:$E$487,2,0)</f>
        <v>#N/A</v>
      </c>
      <c r="C767" s="51" t="e">
        <f>VLOOKUP($A767,DSMYDTU!$A$2:$G$487,3,0)</f>
        <v>#N/A</v>
      </c>
      <c r="D767" s="52" t="e">
        <f>VLOOKUP($A767,DSMYDTU!$A$2:$G$487,4,0)</f>
        <v>#N/A</v>
      </c>
      <c r="E767" s="15" t="e">
        <f>VLOOKUP($A767,DSMYDTU!$A$2:$G$487,5,0)</f>
        <v>#N/A</v>
      </c>
      <c r="F767" s="16" t="e">
        <f>VLOOKUP($A767,DSMYDTU!$A$2:$G$487,6,0)</f>
        <v>#N/A</v>
      </c>
      <c r="G767" s="17" t="e">
        <f>VLOOKUP(B767,'TK MYDTU'!$B$8:$Q$8047,13,0)</f>
        <v>#N/A</v>
      </c>
      <c r="H767" s="17" t="e">
        <f>VLOOKUP(B767,'TK MYDTU'!$B$8:$Q$8047,14,0)</f>
        <v>#N/A</v>
      </c>
      <c r="I767" s="17" t="e">
        <f>VLOOKUP(B767,'TK MYDTU'!$B$8:$Q$8047,15,0)</f>
        <v>#N/A</v>
      </c>
      <c r="J767" s="17" t="e">
        <f>VLOOKUP(B767,'TK MYDTU'!$B$8:$Q$8047,16,0)</f>
        <v>#N/A</v>
      </c>
      <c r="K767" s="17" t="e">
        <f t="shared" si="48"/>
        <v>#N/A</v>
      </c>
      <c r="L767" s="17"/>
      <c r="M767" s="18">
        <f t="shared" si="49"/>
        <v>0</v>
      </c>
      <c r="N767" s="19" t="str">
        <f t="shared" si="50"/>
        <v>Không</v>
      </c>
      <c r="O767" s="19" t="e">
        <f>VLOOKUP($A767,DSMYDTU!$A$2:$G$487,7,0)</f>
        <v>#N/A</v>
      </c>
      <c r="P767" s="20"/>
      <c r="Q767" s="53" t="e">
        <f t="shared" si="51"/>
        <v>#N/A</v>
      </c>
      <c r="R767" s="17" t="e">
        <f>VLOOKUP($B767,'TK MYDTU'!$B$8:$X$5049,18,0)</f>
        <v>#N/A</v>
      </c>
      <c r="T767" s="2"/>
      <c r="U767" s="19"/>
      <c r="V767" s="19"/>
    </row>
    <row r="768" spans="1:22" ht="13.8">
      <c r="A768" s="14">
        <v>762</v>
      </c>
      <c r="B768" s="15" t="e">
        <f>VLOOKUP($A768,DSMYDTU!$A$2:$E$487,2,0)</f>
        <v>#N/A</v>
      </c>
      <c r="C768" s="51" t="e">
        <f>VLOOKUP($A768,DSMYDTU!$A$2:$G$487,3,0)</f>
        <v>#N/A</v>
      </c>
      <c r="D768" s="52" t="e">
        <f>VLOOKUP($A768,DSMYDTU!$A$2:$G$487,4,0)</f>
        <v>#N/A</v>
      </c>
      <c r="E768" s="15" t="e">
        <f>VLOOKUP($A768,DSMYDTU!$A$2:$G$487,5,0)</f>
        <v>#N/A</v>
      </c>
      <c r="F768" s="16" t="e">
        <f>VLOOKUP($A768,DSMYDTU!$A$2:$G$487,6,0)</f>
        <v>#N/A</v>
      </c>
      <c r="G768" s="17" t="e">
        <f>VLOOKUP(B768,'TK MYDTU'!$B$8:$Q$8047,13,0)</f>
        <v>#N/A</v>
      </c>
      <c r="H768" s="17" t="e">
        <f>VLOOKUP(B768,'TK MYDTU'!$B$8:$Q$8047,14,0)</f>
        <v>#N/A</v>
      </c>
      <c r="I768" s="17" t="e">
        <f>VLOOKUP(B768,'TK MYDTU'!$B$8:$Q$8047,15,0)</f>
        <v>#N/A</v>
      </c>
      <c r="J768" s="17" t="e">
        <f>VLOOKUP(B768,'TK MYDTU'!$B$8:$Q$8047,16,0)</f>
        <v>#N/A</v>
      </c>
      <c r="K768" s="17" t="e">
        <f t="shared" si="48"/>
        <v>#N/A</v>
      </c>
      <c r="L768" s="17"/>
      <c r="M768" s="18">
        <f t="shared" si="49"/>
        <v>0</v>
      </c>
      <c r="N768" s="19" t="str">
        <f t="shared" si="50"/>
        <v>Không</v>
      </c>
      <c r="O768" s="19" t="e">
        <f>VLOOKUP($A768,DSMYDTU!$A$2:$G$487,7,0)</f>
        <v>#N/A</v>
      </c>
      <c r="P768" s="20"/>
      <c r="Q768" s="53" t="e">
        <f t="shared" si="51"/>
        <v>#N/A</v>
      </c>
      <c r="R768" s="17" t="e">
        <f>VLOOKUP($B768,'TK MYDTU'!$B$8:$X$5049,18,0)</f>
        <v>#N/A</v>
      </c>
      <c r="T768" s="2"/>
      <c r="U768" s="19"/>
      <c r="V768" s="19"/>
    </row>
    <row r="769" spans="1:22" ht="13.8">
      <c r="A769" s="14">
        <v>763</v>
      </c>
      <c r="B769" s="15" t="e">
        <f>VLOOKUP($A769,DSMYDTU!$A$2:$E$487,2,0)</f>
        <v>#N/A</v>
      </c>
      <c r="C769" s="51" t="e">
        <f>VLOOKUP($A769,DSMYDTU!$A$2:$G$487,3,0)</f>
        <v>#N/A</v>
      </c>
      <c r="D769" s="52" t="e">
        <f>VLOOKUP($A769,DSMYDTU!$A$2:$G$487,4,0)</f>
        <v>#N/A</v>
      </c>
      <c r="E769" s="15" t="e">
        <f>VLOOKUP($A769,DSMYDTU!$A$2:$G$487,5,0)</f>
        <v>#N/A</v>
      </c>
      <c r="F769" s="16" t="e">
        <f>VLOOKUP($A769,DSMYDTU!$A$2:$G$487,6,0)</f>
        <v>#N/A</v>
      </c>
      <c r="G769" s="17" t="e">
        <f>VLOOKUP(B769,'TK MYDTU'!$B$8:$Q$8047,13,0)</f>
        <v>#N/A</v>
      </c>
      <c r="H769" s="17" t="e">
        <f>VLOOKUP(B769,'TK MYDTU'!$B$8:$Q$8047,14,0)</f>
        <v>#N/A</v>
      </c>
      <c r="I769" s="17" t="e">
        <f>VLOOKUP(B769,'TK MYDTU'!$B$8:$Q$8047,15,0)</f>
        <v>#N/A</v>
      </c>
      <c r="J769" s="17" t="e">
        <f>VLOOKUP(B769,'TK MYDTU'!$B$8:$Q$8047,16,0)</f>
        <v>#N/A</v>
      </c>
      <c r="K769" s="17" t="e">
        <f t="shared" si="48"/>
        <v>#N/A</v>
      </c>
      <c r="L769" s="17"/>
      <c r="M769" s="18">
        <f t="shared" si="49"/>
        <v>0</v>
      </c>
      <c r="N769" s="19" t="str">
        <f t="shared" si="50"/>
        <v>Không</v>
      </c>
      <c r="O769" s="19" t="e">
        <f>VLOOKUP($A769,DSMYDTU!$A$2:$G$487,7,0)</f>
        <v>#N/A</v>
      </c>
      <c r="P769" s="20"/>
      <c r="Q769" s="53" t="e">
        <f t="shared" si="51"/>
        <v>#N/A</v>
      </c>
      <c r="R769" s="17" t="e">
        <f>VLOOKUP($B769,'TK MYDTU'!$B$8:$X$5049,18,0)</f>
        <v>#N/A</v>
      </c>
      <c r="T769" s="2"/>
      <c r="U769" s="19"/>
      <c r="V769" s="19"/>
    </row>
    <row r="770" spans="1:22" ht="13.8">
      <c r="A770" s="14">
        <v>764</v>
      </c>
      <c r="B770" s="15" t="e">
        <f>VLOOKUP($A770,DSMYDTU!$A$2:$E$487,2,0)</f>
        <v>#N/A</v>
      </c>
      <c r="C770" s="51" t="e">
        <f>VLOOKUP($A770,DSMYDTU!$A$2:$G$487,3,0)</f>
        <v>#N/A</v>
      </c>
      <c r="D770" s="52" t="e">
        <f>VLOOKUP($A770,DSMYDTU!$A$2:$G$487,4,0)</f>
        <v>#N/A</v>
      </c>
      <c r="E770" s="15" t="e">
        <f>VLOOKUP($A770,DSMYDTU!$A$2:$G$487,5,0)</f>
        <v>#N/A</v>
      </c>
      <c r="F770" s="16" t="e">
        <f>VLOOKUP($A770,DSMYDTU!$A$2:$G$487,6,0)</f>
        <v>#N/A</v>
      </c>
      <c r="G770" s="17" t="e">
        <f>VLOOKUP(B770,'TK MYDTU'!$B$8:$Q$8047,13,0)</f>
        <v>#N/A</v>
      </c>
      <c r="H770" s="17" t="e">
        <f>VLOOKUP(B770,'TK MYDTU'!$B$8:$Q$8047,14,0)</f>
        <v>#N/A</v>
      </c>
      <c r="I770" s="17" t="e">
        <f>VLOOKUP(B770,'TK MYDTU'!$B$8:$Q$8047,15,0)</f>
        <v>#N/A</v>
      </c>
      <c r="J770" s="17" t="e">
        <f>VLOOKUP(B770,'TK MYDTU'!$B$8:$Q$8047,16,0)</f>
        <v>#N/A</v>
      </c>
      <c r="K770" s="17" t="e">
        <f t="shared" si="48"/>
        <v>#N/A</v>
      </c>
      <c r="L770" s="17"/>
      <c r="M770" s="18">
        <f t="shared" si="49"/>
        <v>0</v>
      </c>
      <c r="N770" s="19" t="str">
        <f t="shared" si="50"/>
        <v>Không</v>
      </c>
      <c r="O770" s="19" t="e">
        <f>VLOOKUP($A770,DSMYDTU!$A$2:$G$487,7,0)</f>
        <v>#N/A</v>
      </c>
      <c r="P770" s="20"/>
      <c r="Q770" s="53" t="e">
        <f t="shared" si="51"/>
        <v>#N/A</v>
      </c>
      <c r="R770" s="17" t="e">
        <f>VLOOKUP($B770,'TK MYDTU'!$B$8:$X$5049,18,0)</f>
        <v>#N/A</v>
      </c>
      <c r="T770" s="2"/>
      <c r="U770" s="19"/>
      <c r="V770" s="19"/>
    </row>
    <row r="771" spans="1:22" ht="13.8">
      <c r="A771" s="14">
        <v>765</v>
      </c>
      <c r="B771" s="15" t="e">
        <f>VLOOKUP($A771,DSMYDTU!$A$2:$E$487,2,0)</f>
        <v>#N/A</v>
      </c>
      <c r="C771" s="51" t="e">
        <f>VLOOKUP($A771,DSMYDTU!$A$2:$G$487,3,0)</f>
        <v>#N/A</v>
      </c>
      <c r="D771" s="52" t="e">
        <f>VLOOKUP($A771,DSMYDTU!$A$2:$G$487,4,0)</f>
        <v>#N/A</v>
      </c>
      <c r="E771" s="15" t="e">
        <f>VLOOKUP($A771,DSMYDTU!$A$2:$G$487,5,0)</f>
        <v>#N/A</v>
      </c>
      <c r="F771" s="16" t="e">
        <f>VLOOKUP($A771,DSMYDTU!$A$2:$G$487,6,0)</f>
        <v>#N/A</v>
      </c>
      <c r="G771" s="17" t="e">
        <f>VLOOKUP(B771,'TK MYDTU'!$B$8:$Q$8047,13,0)</f>
        <v>#N/A</v>
      </c>
      <c r="H771" s="17" t="e">
        <f>VLOOKUP(B771,'TK MYDTU'!$B$8:$Q$8047,14,0)</f>
        <v>#N/A</v>
      </c>
      <c r="I771" s="17" t="e">
        <f>VLOOKUP(B771,'TK MYDTU'!$B$8:$Q$8047,15,0)</f>
        <v>#N/A</v>
      </c>
      <c r="J771" s="17" t="e">
        <f>VLOOKUP(B771,'TK MYDTU'!$B$8:$Q$8047,16,0)</f>
        <v>#N/A</v>
      </c>
      <c r="K771" s="17" t="e">
        <f t="shared" si="48"/>
        <v>#N/A</v>
      </c>
      <c r="L771" s="17"/>
      <c r="M771" s="18">
        <f t="shared" si="49"/>
        <v>0</v>
      </c>
      <c r="N771" s="19" t="str">
        <f t="shared" si="50"/>
        <v>Không</v>
      </c>
      <c r="O771" s="19" t="e">
        <f>VLOOKUP($A771,DSMYDTU!$A$2:$G$487,7,0)</f>
        <v>#N/A</v>
      </c>
      <c r="P771" s="20"/>
      <c r="Q771" s="53" t="e">
        <f t="shared" si="51"/>
        <v>#N/A</v>
      </c>
      <c r="R771" s="17" t="e">
        <f>VLOOKUP($B771,'TK MYDTU'!$B$8:$X$5049,18,0)</f>
        <v>#N/A</v>
      </c>
      <c r="T771" s="2"/>
      <c r="U771" s="19"/>
      <c r="V771" s="19"/>
    </row>
    <row r="772" spans="1:22" ht="13.8">
      <c r="A772" s="14">
        <v>766</v>
      </c>
      <c r="B772" s="15" t="e">
        <f>VLOOKUP($A772,DSMYDTU!$A$2:$E$487,2,0)</f>
        <v>#N/A</v>
      </c>
      <c r="C772" s="51" t="e">
        <f>VLOOKUP($A772,DSMYDTU!$A$2:$G$487,3,0)</f>
        <v>#N/A</v>
      </c>
      <c r="D772" s="52" t="e">
        <f>VLOOKUP($A772,DSMYDTU!$A$2:$G$487,4,0)</f>
        <v>#N/A</v>
      </c>
      <c r="E772" s="15" t="e">
        <f>VLOOKUP($A772,DSMYDTU!$A$2:$G$487,5,0)</f>
        <v>#N/A</v>
      </c>
      <c r="F772" s="16" t="e">
        <f>VLOOKUP($A772,DSMYDTU!$A$2:$G$487,6,0)</f>
        <v>#N/A</v>
      </c>
      <c r="G772" s="17" t="e">
        <f>VLOOKUP(B772,'TK MYDTU'!$B$8:$Q$8047,13,0)</f>
        <v>#N/A</v>
      </c>
      <c r="H772" s="17" t="e">
        <f>VLOOKUP(B772,'TK MYDTU'!$B$8:$Q$8047,14,0)</f>
        <v>#N/A</v>
      </c>
      <c r="I772" s="17" t="e">
        <f>VLOOKUP(B772,'TK MYDTU'!$B$8:$Q$8047,15,0)</f>
        <v>#N/A</v>
      </c>
      <c r="J772" s="17" t="e">
        <f>VLOOKUP(B772,'TK MYDTU'!$B$8:$Q$8047,16,0)</f>
        <v>#N/A</v>
      </c>
      <c r="K772" s="17" t="e">
        <f t="shared" si="48"/>
        <v>#N/A</v>
      </c>
      <c r="L772" s="17"/>
      <c r="M772" s="18">
        <f t="shared" si="49"/>
        <v>0</v>
      </c>
      <c r="N772" s="19" t="str">
        <f t="shared" si="50"/>
        <v>Không</v>
      </c>
      <c r="O772" s="19" t="e">
        <f>VLOOKUP($A772,DSMYDTU!$A$2:$G$487,7,0)</f>
        <v>#N/A</v>
      </c>
      <c r="P772" s="20"/>
      <c r="Q772" s="53" t="e">
        <f t="shared" si="51"/>
        <v>#N/A</v>
      </c>
      <c r="R772" s="17" t="e">
        <f>VLOOKUP($B772,'TK MYDTU'!$B$8:$X$5049,18,0)</f>
        <v>#N/A</v>
      </c>
      <c r="T772" s="2"/>
      <c r="U772" s="19"/>
      <c r="V772" s="19"/>
    </row>
    <row r="773" spans="1:22" ht="13.8">
      <c r="A773" s="14">
        <v>767</v>
      </c>
      <c r="B773" s="15" t="e">
        <f>VLOOKUP($A773,DSMYDTU!$A$2:$E$487,2,0)</f>
        <v>#N/A</v>
      </c>
      <c r="C773" s="51" t="e">
        <f>VLOOKUP($A773,DSMYDTU!$A$2:$G$487,3,0)</f>
        <v>#N/A</v>
      </c>
      <c r="D773" s="52" t="e">
        <f>VLOOKUP($A773,DSMYDTU!$A$2:$G$487,4,0)</f>
        <v>#N/A</v>
      </c>
      <c r="E773" s="15" t="e">
        <f>VLOOKUP($A773,DSMYDTU!$A$2:$G$487,5,0)</f>
        <v>#N/A</v>
      </c>
      <c r="F773" s="16" t="e">
        <f>VLOOKUP($A773,DSMYDTU!$A$2:$G$487,6,0)</f>
        <v>#N/A</v>
      </c>
      <c r="G773" s="17" t="e">
        <f>VLOOKUP(B773,'TK MYDTU'!$B$8:$Q$8047,13,0)</f>
        <v>#N/A</v>
      </c>
      <c r="H773" s="17" t="e">
        <f>VLOOKUP(B773,'TK MYDTU'!$B$8:$Q$8047,14,0)</f>
        <v>#N/A</v>
      </c>
      <c r="I773" s="17" t="e">
        <f>VLOOKUP(B773,'TK MYDTU'!$B$8:$Q$8047,15,0)</f>
        <v>#N/A</v>
      </c>
      <c r="J773" s="17" t="e">
        <f>VLOOKUP(B773,'TK MYDTU'!$B$8:$Q$8047,16,0)</f>
        <v>#N/A</v>
      </c>
      <c r="K773" s="17" t="e">
        <f t="shared" si="48"/>
        <v>#N/A</v>
      </c>
      <c r="L773" s="17"/>
      <c r="M773" s="18">
        <f t="shared" si="49"/>
        <v>0</v>
      </c>
      <c r="N773" s="19" t="str">
        <f t="shared" si="50"/>
        <v>Không</v>
      </c>
      <c r="O773" s="19" t="e">
        <f>VLOOKUP($A773,DSMYDTU!$A$2:$G$487,7,0)</f>
        <v>#N/A</v>
      </c>
      <c r="P773" s="20"/>
      <c r="Q773" s="53" t="e">
        <f t="shared" si="51"/>
        <v>#N/A</v>
      </c>
      <c r="R773" s="17" t="e">
        <f>VLOOKUP($B773,'TK MYDTU'!$B$8:$X$5049,18,0)</f>
        <v>#N/A</v>
      </c>
      <c r="T773" s="2"/>
      <c r="U773" s="19"/>
      <c r="V773" s="19"/>
    </row>
    <row r="774" spans="1:22" ht="13.8">
      <c r="A774" s="14">
        <v>768</v>
      </c>
      <c r="B774" s="15" t="e">
        <f>VLOOKUP($A774,DSMYDTU!$A$2:$E$487,2,0)</f>
        <v>#N/A</v>
      </c>
      <c r="C774" s="51" t="e">
        <f>VLOOKUP($A774,DSMYDTU!$A$2:$G$487,3,0)</f>
        <v>#N/A</v>
      </c>
      <c r="D774" s="52" t="e">
        <f>VLOOKUP($A774,DSMYDTU!$A$2:$G$487,4,0)</f>
        <v>#N/A</v>
      </c>
      <c r="E774" s="15" t="e">
        <f>VLOOKUP($A774,DSMYDTU!$A$2:$G$487,5,0)</f>
        <v>#N/A</v>
      </c>
      <c r="F774" s="16" t="e">
        <f>VLOOKUP($A774,DSMYDTU!$A$2:$G$487,6,0)</f>
        <v>#N/A</v>
      </c>
      <c r="G774" s="17" t="e">
        <f>VLOOKUP(B774,'TK MYDTU'!$B$8:$Q$8047,13,0)</f>
        <v>#N/A</v>
      </c>
      <c r="H774" s="17" t="e">
        <f>VLOOKUP(B774,'TK MYDTU'!$B$8:$Q$8047,14,0)</f>
        <v>#N/A</v>
      </c>
      <c r="I774" s="17" t="e">
        <f>VLOOKUP(B774,'TK MYDTU'!$B$8:$Q$8047,15,0)</f>
        <v>#N/A</v>
      </c>
      <c r="J774" s="17" t="e">
        <f>VLOOKUP(B774,'TK MYDTU'!$B$8:$Q$8047,16,0)</f>
        <v>#N/A</v>
      </c>
      <c r="K774" s="17" t="e">
        <f t="shared" si="48"/>
        <v>#N/A</v>
      </c>
      <c r="L774" s="17"/>
      <c r="M774" s="18">
        <f t="shared" si="49"/>
        <v>0</v>
      </c>
      <c r="N774" s="19" t="str">
        <f t="shared" si="50"/>
        <v>Không</v>
      </c>
      <c r="O774" s="19" t="e">
        <f>VLOOKUP($A774,DSMYDTU!$A$2:$G$487,7,0)</f>
        <v>#N/A</v>
      </c>
      <c r="P774" s="20"/>
      <c r="Q774" s="53" t="e">
        <f t="shared" si="51"/>
        <v>#N/A</v>
      </c>
      <c r="R774" s="17" t="e">
        <f>VLOOKUP($B774,'TK MYDTU'!$B$8:$X$5049,18,0)</f>
        <v>#N/A</v>
      </c>
      <c r="T774" s="2"/>
      <c r="U774" s="19"/>
      <c r="V774" s="19"/>
    </row>
    <row r="775" spans="1:22" ht="13.8">
      <c r="A775" s="14">
        <v>769</v>
      </c>
      <c r="B775" s="15" t="e">
        <f>VLOOKUP($A775,DSMYDTU!$A$2:$E$487,2,0)</f>
        <v>#N/A</v>
      </c>
      <c r="C775" s="51" t="e">
        <f>VLOOKUP($A775,DSMYDTU!$A$2:$G$487,3,0)</f>
        <v>#N/A</v>
      </c>
      <c r="D775" s="52" t="e">
        <f>VLOOKUP($A775,DSMYDTU!$A$2:$G$487,4,0)</f>
        <v>#N/A</v>
      </c>
      <c r="E775" s="15" t="e">
        <f>VLOOKUP($A775,DSMYDTU!$A$2:$G$487,5,0)</f>
        <v>#N/A</v>
      </c>
      <c r="F775" s="16" t="e">
        <f>VLOOKUP($A775,DSMYDTU!$A$2:$G$487,6,0)</f>
        <v>#N/A</v>
      </c>
      <c r="G775" s="17" t="e">
        <f>VLOOKUP(B775,'TK MYDTU'!$B$8:$Q$8047,13,0)</f>
        <v>#N/A</v>
      </c>
      <c r="H775" s="17" t="e">
        <f>VLOOKUP(B775,'TK MYDTU'!$B$8:$Q$8047,14,0)</f>
        <v>#N/A</v>
      </c>
      <c r="I775" s="17" t="e">
        <f>VLOOKUP(B775,'TK MYDTU'!$B$8:$Q$8047,15,0)</f>
        <v>#N/A</v>
      </c>
      <c r="J775" s="17" t="e">
        <f>VLOOKUP(B775,'TK MYDTU'!$B$8:$Q$8047,16,0)</f>
        <v>#N/A</v>
      </c>
      <c r="K775" s="17" t="e">
        <f t="shared" ref="K775:K789" si="52">J775=L775</f>
        <v>#N/A</v>
      </c>
      <c r="L775" s="17"/>
      <c r="M775" s="18">
        <f t="shared" ref="M775:M789" si="53">IF(AND(L775&gt;=1,ISNUMBER(L775)=TRUE),ROUND(SUMPRODUCT(G775:L775,$G$6:$L$6)/$M$6,1),0)</f>
        <v>0</v>
      </c>
      <c r="N775" s="19" t="str">
        <f t="shared" si="50"/>
        <v>Không</v>
      </c>
      <c r="O775" s="19" t="e">
        <f>VLOOKUP($A775,DSMYDTU!$A$2:$G$487,7,0)</f>
        <v>#N/A</v>
      </c>
      <c r="P775" s="20"/>
      <c r="Q775" s="53" t="e">
        <f t="shared" si="51"/>
        <v>#N/A</v>
      </c>
      <c r="R775" s="17" t="e">
        <f>VLOOKUP($B775,'TK MYDTU'!$B$8:$X$5049,18,0)</f>
        <v>#N/A</v>
      </c>
      <c r="T775" s="2"/>
      <c r="U775" s="19"/>
      <c r="V775" s="19"/>
    </row>
    <row r="776" spans="1:22" ht="13.8">
      <c r="A776" s="14">
        <v>770</v>
      </c>
      <c r="B776" s="15" t="e">
        <f>VLOOKUP($A776,DSMYDTU!$A$2:$E$487,2,0)</f>
        <v>#N/A</v>
      </c>
      <c r="C776" s="51" t="e">
        <f>VLOOKUP($A776,DSMYDTU!$A$2:$G$487,3,0)</f>
        <v>#N/A</v>
      </c>
      <c r="D776" s="52" t="e">
        <f>VLOOKUP($A776,DSMYDTU!$A$2:$G$487,4,0)</f>
        <v>#N/A</v>
      </c>
      <c r="E776" s="15" t="e">
        <f>VLOOKUP($A776,DSMYDTU!$A$2:$G$487,5,0)</f>
        <v>#N/A</v>
      </c>
      <c r="F776" s="16" t="e">
        <f>VLOOKUP($A776,DSMYDTU!$A$2:$G$487,6,0)</f>
        <v>#N/A</v>
      </c>
      <c r="G776" s="17" t="e">
        <f>VLOOKUP(B776,'TK MYDTU'!$B$8:$Q$8047,13,0)</f>
        <v>#N/A</v>
      </c>
      <c r="H776" s="17" t="e">
        <f>VLOOKUP(B776,'TK MYDTU'!$B$8:$Q$8047,14,0)</f>
        <v>#N/A</v>
      </c>
      <c r="I776" s="17" t="e">
        <f>VLOOKUP(B776,'TK MYDTU'!$B$8:$Q$8047,15,0)</f>
        <v>#N/A</v>
      </c>
      <c r="J776" s="17" t="e">
        <f>VLOOKUP(B776,'TK MYDTU'!$B$8:$Q$8047,16,0)</f>
        <v>#N/A</v>
      </c>
      <c r="K776" s="17" t="e">
        <f t="shared" si="52"/>
        <v>#N/A</v>
      </c>
      <c r="L776" s="17"/>
      <c r="M776" s="18">
        <f t="shared" si="53"/>
        <v>0</v>
      </c>
      <c r="N776" s="19" t="str">
        <f t="shared" si="50"/>
        <v>Không</v>
      </c>
      <c r="O776" s="19" t="e">
        <f>VLOOKUP($A776,DSMYDTU!$A$2:$G$487,7,0)</f>
        <v>#N/A</v>
      </c>
      <c r="P776" s="20"/>
      <c r="Q776" s="53" t="e">
        <f t="shared" si="51"/>
        <v>#N/A</v>
      </c>
      <c r="R776" s="17" t="e">
        <f>VLOOKUP($B776,'TK MYDTU'!$B$8:$X$5049,18,0)</f>
        <v>#N/A</v>
      </c>
      <c r="T776" s="2"/>
      <c r="U776" s="19"/>
      <c r="V776" s="19"/>
    </row>
    <row r="777" spans="1:22" ht="13.8">
      <c r="A777" s="14">
        <v>771</v>
      </c>
      <c r="B777" s="15" t="e">
        <f>VLOOKUP($A777,DSMYDTU!$A$2:$E$487,2,0)</f>
        <v>#N/A</v>
      </c>
      <c r="C777" s="51" t="e">
        <f>VLOOKUP($A777,DSMYDTU!$A$2:$G$487,3,0)</f>
        <v>#N/A</v>
      </c>
      <c r="D777" s="52" t="e">
        <f>VLOOKUP($A777,DSMYDTU!$A$2:$G$487,4,0)</f>
        <v>#N/A</v>
      </c>
      <c r="E777" s="15" t="e">
        <f>VLOOKUP($A777,DSMYDTU!$A$2:$G$487,5,0)</f>
        <v>#N/A</v>
      </c>
      <c r="F777" s="16" t="e">
        <f>VLOOKUP($A777,DSMYDTU!$A$2:$G$487,6,0)</f>
        <v>#N/A</v>
      </c>
      <c r="G777" s="17" t="e">
        <f>VLOOKUP(B777,'TK MYDTU'!$B$8:$Q$8047,13,0)</f>
        <v>#N/A</v>
      </c>
      <c r="H777" s="17" t="e">
        <f>VLOOKUP(B777,'TK MYDTU'!$B$8:$Q$8047,14,0)</f>
        <v>#N/A</v>
      </c>
      <c r="I777" s="17" t="e">
        <f>VLOOKUP(B777,'TK MYDTU'!$B$8:$Q$8047,15,0)</f>
        <v>#N/A</v>
      </c>
      <c r="J777" s="17" t="e">
        <f>VLOOKUP(B777,'TK MYDTU'!$B$8:$Q$8047,16,0)</f>
        <v>#N/A</v>
      </c>
      <c r="K777" s="17" t="e">
        <f t="shared" si="52"/>
        <v>#N/A</v>
      </c>
      <c r="L777" s="17"/>
      <c r="M777" s="18">
        <f t="shared" si="53"/>
        <v>0</v>
      </c>
      <c r="N777" s="19" t="str">
        <f t="shared" si="50"/>
        <v>Không</v>
      </c>
      <c r="O777" s="19" t="e">
        <f>VLOOKUP($A777,DSMYDTU!$A$2:$G$487,7,0)</f>
        <v>#N/A</v>
      </c>
      <c r="P777" s="20"/>
      <c r="Q777" s="53" t="e">
        <f t="shared" si="51"/>
        <v>#N/A</v>
      </c>
      <c r="R777" s="17" t="e">
        <f>VLOOKUP($B777,'TK MYDTU'!$B$8:$X$5049,18,0)</f>
        <v>#N/A</v>
      </c>
      <c r="T777" s="2"/>
      <c r="U777" s="19"/>
      <c r="V777" s="19"/>
    </row>
    <row r="778" spans="1:22" ht="13.8">
      <c r="A778" s="14">
        <v>772</v>
      </c>
      <c r="B778" s="15" t="e">
        <f>VLOOKUP($A778,DSMYDTU!$A$2:$E$487,2,0)</f>
        <v>#N/A</v>
      </c>
      <c r="C778" s="51" t="e">
        <f>VLOOKUP($A778,DSMYDTU!$A$2:$G$487,3,0)</f>
        <v>#N/A</v>
      </c>
      <c r="D778" s="52" t="e">
        <f>VLOOKUP($A778,DSMYDTU!$A$2:$G$487,4,0)</f>
        <v>#N/A</v>
      </c>
      <c r="E778" s="15" t="e">
        <f>VLOOKUP($A778,DSMYDTU!$A$2:$G$487,5,0)</f>
        <v>#N/A</v>
      </c>
      <c r="F778" s="16" t="e">
        <f>VLOOKUP($A778,DSMYDTU!$A$2:$G$487,6,0)</f>
        <v>#N/A</v>
      </c>
      <c r="G778" s="17" t="e">
        <f>VLOOKUP(B778,'TK MYDTU'!$B$8:$Q$8047,13,0)</f>
        <v>#N/A</v>
      </c>
      <c r="H778" s="17" t="e">
        <f>VLOOKUP(B778,'TK MYDTU'!$B$8:$Q$8047,14,0)</f>
        <v>#N/A</v>
      </c>
      <c r="I778" s="17" t="e">
        <f>VLOOKUP(B778,'TK MYDTU'!$B$8:$Q$8047,15,0)</f>
        <v>#N/A</v>
      </c>
      <c r="J778" s="17" t="e">
        <f>VLOOKUP(B778,'TK MYDTU'!$B$8:$Q$8047,16,0)</f>
        <v>#N/A</v>
      </c>
      <c r="K778" s="17" t="e">
        <f t="shared" si="52"/>
        <v>#N/A</v>
      </c>
      <c r="L778" s="17"/>
      <c r="M778" s="18">
        <f t="shared" si="53"/>
        <v>0</v>
      </c>
      <c r="N778" s="19" t="str">
        <f t="shared" si="50"/>
        <v>Không</v>
      </c>
      <c r="O778" s="19" t="e">
        <f>VLOOKUP($A778,DSMYDTU!$A$2:$G$487,7,0)</f>
        <v>#N/A</v>
      </c>
      <c r="P778" s="20"/>
      <c r="Q778" s="53" t="e">
        <f t="shared" si="51"/>
        <v>#N/A</v>
      </c>
      <c r="R778" s="17" t="e">
        <f>VLOOKUP($B778,'TK MYDTU'!$B$8:$X$5049,18,0)</f>
        <v>#N/A</v>
      </c>
      <c r="T778" s="2"/>
      <c r="U778" s="19"/>
      <c r="V778" s="19"/>
    </row>
    <row r="779" spans="1:22" ht="13.8">
      <c r="A779" s="14">
        <v>773</v>
      </c>
      <c r="B779" s="15" t="e">
        <f>VLOOKUP($A779,DSMYDTU!$A$2:$E$487,2,0)</f>
        <v>#N/A</v>
      </c>
      <c r="C779" s="51" t="e">
        <f>VLOOKUP($A779,DSMYDTU!$A$2:$G$487,3,0)</f>
        <v>#N/A</v>
      </c>
      <c r="D779" s="52" t="e">
        <f>VLOOKUP($A779,DSMYDTU!$A$2:$G$487,4,0)</f>
        <v>#N/A</v>
      </c>
      <c r="E779" s="15" t="e">
        <f>VLOOKUP($A779,DSMYDTU!$A$2:$G$487,5,0)</f>
        <v>#N/A</v>
      </c>
      <c r="F779" s="16" t="e">
        <f>VLOOKUP($A779,DSMYDTU!$A$2:$G$487,6,0)</f>
        <v>#N/A</v>
      </c>
      <c r="G779" s="17" t="e">
        <f>VLOOKUP(B779,'TK MYDTU'!$B$8:$Q$8047,13,0)</f>
        <v>#N/A</v>
      </c>
      <c r="H779" s="17" t="e">
        <f>VLOOKUP(B779,'TK MYDTU'!$B$8:$Q$8047,14,0)</f>
        <v>#N/A</v>
      </c>
      <c r="I779" s="17" t="e">
        <f>VLOOKUP(B779,'TK MYDTU'!$B$8:$Q$8047,15,0)</f>
        <v>#N/A</v>
      </c>
      <c r="J779" s="17" t="e">
        <f>VLOOKUP(B779,'TK MYDTU'!$B$8:$Q$8047,16,0)</f>
        <v>#N/A</v>
      </c>
      <c r="K779" s="17" t="e">
        <f t="shared" si="52"/>
        <v>#N/A</v>
      </c>
      <c r="L779" s="17"/>
      <c r="M779" s="18">
        <f t="shared" si="53"/>
        <v>0</v>
      </c>
      <c r="N779" s="19" t="str">
        <f t="shared" si="50"/>
        <v>Không</v>
      </c>
      <c r="O779" s="19" t="e">
        <f>VLOOKUP($A779,DSMYDTU!$A$2:$G$487,7,0)</f>
        <v>#N/A</v>
      </c>
      <c r="P779" s="20"/>
      <c r="Q779" s="53" t="e">
        <f t="shared" si="51"/>
        <v>#N/A</v>
      </c>
      <c r="R779" s="17" t="e">
        <f>VLOOKUP($B779,'TK MYDTU'!$B$8:$X$5049,18,0)</f>
        <v>#N/A</v>
      </c>
      <c r="T779" s="2"/>
      <c r="U779" s="19"/>
      <c r="V779" s="19"/>
    </row>
    <row r="780" spans="1:22" ht="13.8">
      <c r="A780" s="14">
        <v>774</v>
      </c>
      <c r="B780" s="15" t="e">
        <f>VLOOKUP($A780,DSMYDTU!$A$2:$E$487,2,0)</f>
        <v>#N/A</v>
      </c>
      <c r="C780" s="51" t="e">
        <f>VLOOKUP($A780,DSMYDTU!$A$2:$G$487,3,0)</f>
        <v>#N/A</v>
      </c>
      <c r="D780" s="52" t="e">
        <f>VLOOKUP($A780,DSMYDTU!$A$2:$G$487,4,0)</f>
        <v>#N/A</v>
      </c>
      <c r="E780" s="15" t="e">
        <f>VLOOKUP($A780,DSMYDTU!$A$2:$G$487,5,0)</f>
        <v>#N/A</v>
      </c>
      <c r="F780" s="16" t="e">
        <f>VLOOKUP($A780,DSMYDTU!$A$2:$G$487,6,0)</f>
        <v>#N/A</v>
      </c>
      <c r="G780" s="17" t="e">
        <f>VLOOKUP(B780,'TK MYDTU'!$B$8:$Q$8047,13,0)</f>
        <v>#N/A</v>
      </c>
      <c r="H780" s="17" t="e">
        <f>VLOOKUP(B780,'TK MYDTU'!$B$8:$Q$8047,14,0)</f>
        <v>#N/A</v>
      </c>
      <c r="I780" s="17" t="e">
        <f>VLOOKUP(B780,'TK MYDTU'!$B$8:$Q$8047,15,0)</f>
        <v>#N/A</v>
      </c>
      <c r="J780" s="17" t="e">
        <f>VLOOKUP(B780,'TK MYDTU'!$B$8:$Q$8047,16,0)</f>
        <v>#N/A</v>
      </c>
      <c r="K780" s="17" t="e">
        <f t="shared" si="52"/>
        <v>#N/A</v>
      </c>
      <c r="L780" s="17"/>
      <c r="M780" s="18">
        <f t="shared" si="53"/>
        <v>0</v>
      </c>
      <c r="N780" s="19" t="str">
        <f t="shared" si="50"/>
        <v>Không</v>
      </c>
      <c r="O780" s="19" t="e">
        <f>VLOOKUP($A780,DSMYDTU!$A$2:$G$487,7,0)</f>
        <v>#N/A</v>
      </c>
      <c r="P780" s="20"/>
      <c r="Q780" s="53" t="e">
        <f t="shared" si="51"/>
        <v>#N/A</v>
      </c>
      <c r="R780" s="17" t="e">
        <f>VLOOKUP($B780,'TK MYDTU'!$B$8:$X$5049,18,0)</f>
        <v>#N/A</v>
      </c>
      <c r="T780" s="2"/>
      <c r="U780" s="19"/>
      <c r="V780" s="19"/>
    </row>
    <row r="781" spans="1:22" ht="13.8">
      <c r="A781" s="14">
        <v>775</v>
      </c>
      <c r="B781" s="15" t="e">
        <f>VLOOKUP($A781,DSMYDTU!$A$2:$E$487,2,0)</f>
        <v>#N/A</v>
      </c>
      <c r="C781" s="51" t="e">
        <f>VLOOKUP($A781,DSMYDTU!$A$2:$G$487,3,0)</f>
        <v>#N/A</v>
      </c>
      <c r="D781" s="52" t="e">
        <f>VLOOKUP($A781,DSMYDTU!$A$2:$G$487,4,0)</f>
        <v>#N/A</v>
      </c>
      <c r="E781" s="15" t="e">
        <f>VLOOKUP($A781,DSMYDTU!$A$2:$G$487,5,0)</f>
        <v>#N/A</v>
      </c>
      <c r="F781" s="16" t="e">
        <f>VLOOKUP($A781,DSMYDTU!$A$2:$G$487,6,0)</f>
        <v>#N/A</v>
      </c>
      <c r="G781" s="17" t="e">
        <f>VLOOKUP(B781,'TK MYDTU'!$B$8:$Q$8047,13,0)</f>
        <v>#N/A</v>
      </c>
      <c r="H781" s="17" t="e">
        <f>VLOOKUP(B781,'TK MYDTU'!$B$8:$Q$8047,14,0)</f>
        <v>#N/A</v>
      </c>
      <c r="I781" s="17" t="e">
        <f>VLOOKUP(B781,'TK MYDTU'!$B$8:$Q$8047,15,0)</f>
        <v>#N/A</v>
      </c>
      <c r="J781" s="17" t="e">
        <f>VLOOKUP(B781,'TK MYDTU'!$B$8:$Q$8047,16,0)</f>
        <v>#N/A</v>
      </c>
      <c r="K781" s="17" t="e">
        <f t="shared" si="52"/>
        <v>#N/A</v>
      </c>
      <c r="L781" s="17"/>
      <c r="M781" s="18">
        <f t="shared" si="53"/>
        <v>0</v>
      </c>
      <c r="N781" s="19" t="str">
        <f t="shared" si="50"/>
        <v>Không</v>
      </c>
      <c r="O781" s="19" t="e">
        <f>VLOOKUP($A781,DSMYDTU!$A$2:$G$487,7,0)</f>
        <v>#N/A</v>
      </c>
      <c r="P781" s="20"/>
      <c r="Q781" s="53" t="e">
        <f t="shared" si="51"/>
        <v>#N/A</v>
      </c>
      <c r="R781" s="17" t="e">
        <f>VLOOKUP($B781,'TK MYDTU'!$B$8:$X$5049,18,0)</f>
        <v>#N/A</v>
      </c>
      <c r="T781" s="2"/>
      <c r="U781" s="19"/>
      <c r="V781" s="19"/>
    </row>
    <row r="782" spans="1:22" ht="13.8">
      <c r="A782" s="14">
        <v>776</v>
      </c>
      <c r="B782" s="15" t="e">
        <f>VLOOKUP($A782,DSMYDTU!$A$2:$E$487,2,0)</f>
        <v>#N/A</v>
      </c>
      <c r="C782" s="51" t="e">
        <f>VLOOKUP($A782,DSMYDTU!$A$2:$G$487,3,0)</f>
        <v>#N/A</v>
      </c>
      <c r="D782" s="52" t="e">
        <f>VLOOKUP($A782,DSMYDTU!$A$2:$G$487,4,0)</f>
        <v>#N/A</v>
      </c>
      <c r="E782" s="15" t="e">
        <f>VLOOKUP($A782,DSMYDTU!$A$2:$G$487,5,0)</f>
        <v>#N/A</v>
      </c>
      <c r="F782" s="16" t="e">
        <f>VLOOKUP($A782,DSMYDTU!$A$2:$G$487,6,0)</f>
        <v>#N/A</v>
      </c>
      <c r="G782" s="17" t="e">
        <f>VLOOKUP(B782,'TK MYDTU'!$B$8:$Q$8047,13,0)</f>
        <v>#N/A</v>
      </c>
      <c r="H782" s="17" t="e">
        <f>VLOOKUP(B782,'TK MYDTU'!$B$8:$Q$8047,14,0)</f>
        <v>#N/A</v>
      </c>
      <c r="I782" s="17" t="e">
        <f>VLOOKUP(B782,'TK MYDTU'!$B$8:$Q$8047,15,0)</f>
        <v>#N/A</v>
      </c>
      <c r="J782" s="17" t="e">
        <f>VLOOKUP(B782,'TK MYDTU'!$B$8:$Q$8047,16,0)</f>
        <v>#N/A</v>
      </c>
      <c r="K782" s="17" t="e">
        <f t="shared" si="52"/>
        <v>#N/A</v>
      </c>
      <c r="L782" s="17"/>
      <c r="M782" s="18">
        <f t="shared" si="53"/>
        <v>0</v>
      </c>
      <c r="N782" s="19" t="str">
        <f t="shared" si="50"/>
        <v>Không</v>
      </c>
      <c r="O782" s="19" t="e">
        <f>VLOOKUP($A782,DSMYDTU!$A$2:$G$487,7,0)</f>
        <v>#N/A</v>
      </c>
      <c r="P782" s="20"/>
      <c r="Q782" s="53" t="e">
        <f t="shared" si="51"/>
        <v>#N/A</v>
      </c>
      <c r="R782" s="17" t="e">
        <f>VLOOKUP($B782,'TK MYDTU'!$B$8:$X$5049,18,0)</f>
        <v>#N/A</v>
      </c>
      <c r="T782" s="2"/>
      <c r="U782" s="19"/>
      <c r="V782" s="19"/>
    </row>
    <row r="783" spans="1:22" ht="13.8">
      <c r="A783" s="14">
        <v>777</v>
      </c>
      <c r="B783" s="15" t="e">
        <f>VLOOKUP($A783,DSMYDTU!$A$2:$E$487,2,0)</f>
        <v>#N/A</v>
      </c>
      <c r="C783" s="51" t="e">
        <f>VLOOKUP($A783,DSMYDTU!$A$2:$G$487,3,0)</f>
        <v>#N/A</v>
      </c>
      <c r="D783" s="52" t="e">
        <f>VLOOKUP($A783,DSMYDTU!$A$2:$G$487,4,0)</f>
        <v>#N/A</v>
      </c>
      <c r="E783" s="15" t="e">
        <f>VLOOKUP($A783,DSMYDTU!$A$2:$G$487,5,0)</f>
        <v>#N/A</v>
      </c>
      <c r="F783" s="16" t="e">
        <f>VLOOKUP($A783,DSMYDTU!$A$2:$G$487,6,0)</f>
        <v>#N/A</v>
      </c>
      <c r="G783" s="17" t="e">
        <f>VLOOKUP(B783,'TK MYDTU'!$B$8:$Q$8047,13,0)</f>
        <v>#N/A</v>
      </c>
      <c r="H783" s="17" t="e">
        <f>VLOOKUP(B783,'TK MYDTU'!$B$8:$Q$8047,14,0)</f>
        <v>#N/A</v>
      </c>
      <c r="I783" s="17" t="e">
        <f>VLOOKUP(B783,'TK MYDTU'!$B$8:$Q$8047,15,0)</f>
        <v>#N/A</v>
      </c>
      <c r="J783" s="17" t="e">
        <f>VLOOKUP(B783,'TK MYDTU'!$B$8:$Q$8047,16,0)</f>
        <v>#N/A</v>
      </c>
      <c r="K783" s="17" t="e">
        <f t="shared" si="52"/>
        <v>#N/A</v>
      </c>
      <c r="L783" s="17"/>
      <c r="M783" s="18">
        <f t="shared" si="53"/>
        <v>0</v>
      </c>
      <c r="N783" s="19" t="str">
        <f t="shared" si="50"/>
        <v>Không</v>
      </c>
      <c r="O783" s="19" t="e">
        <f>VLOOKUP($A783,DSMYDTU!$A$2:$G$487,7,0)</f>
        <v>#N/A</v>
      </c>
      <c r="P783" s="20"/>
      <c r="Q783" s="53" t="e">
        <f t="shared" si="51"/>
        <v>#N/A</v>
      </c>
      <c r="R783" s="17" t="e">
        <f>VLOOKUP($B783,'TK MYDTU'!$B$8:$X$5049,18,0)</f>
        <v>#N/A</v>
      </c>
      <c r="T783" s="2"/>
      <c r="U783" s="19"/>
      <c r="V783" s="19"/>
    </row>
    <row r="784" spans="1:22" ht="13.8">
      <c r="A784" s="14">
        <v>778</v>
      </c>
      <c r="B784" s="15" t="e">
        <f>VLOOKUP($A784,DSMYDTU!$A$2:$E$487,2,0)</f>
        <v>#N/A</v>
      </c>
      <c r="C784" s="51" t="e">
        <f>VLOOKUP($A784,DSMYDTU!$A$2:$G$487,3,0)</f>
        <v>#N/A</v>
      </c>
      <c r="D784" s="52" t="e">
        <f>VLOOKUP($A784,DSMYDTU!$A$2:$G$487,4,0)</f>
        <v>#N/A</v>
      </c>
      <c r="E784" s="15" t="e">
        <f>VLOOKUP($A784,DSMYDTU!$A$2:$G$487,5,0)</f>
        <v>#N/A</v>
      </c>
      <c r="F784" s="16" t="e">
        <f>VLOOKUP($A784,DSMYDTU!$A$2:$G$487,6,0)</f>
        <v>#N/A</v>
      </c>
      <c r="G784" s="17" t="e">
        <f>VLOOKUP(B784,'TK MYDTU'!$B$8:$Q$8047,13,0)</f>
        <v>#N/A</v>
      </c>
      <c r="H784" s="17" t="e">
        <f>VLOOKUP(B784,'TK MYDTU'!$B$8:$Q$8047,14,0)</f>
        <v>#N/A</v>
      </c>
      <c r="I784" s="17" t="e">
        <f>VLOOKUP(B784,'TK MYDTU'!$B$8:$Q$8047,15,0)</f>
        <v>#N/A</v>
      </c>
      <c r="J784" s="17" t="e">
        <f>VLOOKUP(B784,'TK MYDTU'!$B$8:$Q$8047,16,0)</f>
        <v>#N/A</v>
      </c>
      <c r="K784" s="17" t="e">
        <f t="shared" si="52"/>
        <v>#N/A</v>
      </c>
      <c r="L784" s="17"/>
      <c r="M784" s="18">
        <f t="shared" si="53"/>
        <v>0</v>
      </c>
      <c r="N784" s="19" t="str">
        <f t="shared" si="50"/>
        <v>Không</v>
      </c>
      <c r="O784" s="19" t="e">
        <f>VLOOKUP($A784,DSMYDTU!$A$2:$G$487,7,0)</f>
        <v>#N/A</v>
      </c>
      <c r="P784" s="20"/>
      <c r="Q784" s="53" t="e">
        <f t="shared" si="51"/>
        <v>#N/A</v>
      </c>
      <c r="R784" s="17" t="e">
        <f>VLOOKUP($B784,'TK MYDTU'!$B$8:$X$5049,18,0)</f>
        <v>#N/A</v>
      </c>
      <c r="T784" s="2"/>
      <c r="U784" s="19"/>
      <c r="V784" s="19"/>
    </row>
    <row r="785" spans="1:22" ht="13.8">
      <c r="A785" s="14">
        <v>779</v>
      </c>
      <c r="B785" s="15" t="e">
        <f>VLOOKUP($A785,DSMYDTU!$A$2:$E$487,2,0)</f>
        <v>#N/A</v>
      </c>
      <c r="C785" s="51" t="e">
        <f>VLOOKUP($A785,DSMYDTU!$A$2:$G$487,3,0)</f>
        <v>#N/A</v>
      </c>
      <c r="D785" s="52" t="e">
        <f>VLOOKUP($A785,DSMYDTU!$A$2:$G$487,4,0)</f>
        <v>#N/A</v>
      </c>
      <c r="E785" s="15" t="e">
        <f>VLOOKUP($A785,DSMYDTU!$A$2:$G$487,5,0)</f>
        <v>#N/A</v>
      </c>
      <c r="F785" s="16" t="e">
        <f>VLOOKUP($A785,DSMYDTU!$A$2:$G$487,6,0)</f>
        <v>#N/A</v>
      </c>
      <c r="G785" s="17" t="e">
        <f>VLOOKUP(B785,'TK MYDTU'!$B$8:$Q$8047,13,0)</f>
        <v>#N/A</v>
      </c>
      <c r="H785" s="17" t="e">
        <f>VLOOKUP(B785,'TK MYDTU'!$B$8:$Q$8047,14,0)</f>
        <v>#N/A</v>
      </c>
      <c r="I785" s="17" t="e">
        <f>VLOOKUP(B785,'TK MYDTU'!$B$8:$Q$8047,15,0)</f>
        <v>#N/A</v>
      </c>
      <c r="J785" s="17" t="e">
        <f>VLOOKUP(B785,'TK MYDTU'!$B$8:$Q$8047,16,0)</f>
        <v>#N/A</v>
      </c>
      <c r="K785" s="17" t="e">
        <f t="shared" si="52"/>
        <v>#N/A</v>
      </c>
      <c r="L785" s="17"/>
      <c r="M785" s="18">
        <f t="shared" si="53"/>
        <v>0</v>
      </c>
      <c r="N785" s="19" t="str">
        <f t="shared" si="50"/>
        <v>Không</v>
      </c>
      <c r="O785" s="19" t="e">
        <f>VLOOKUP($A785,DSMYDTU!$A$2:$G$487,7,0)</f>
        <v>#N/A</v>
      </c>
      <c r="P785" s="20"/>
      <c r="Q785" s="53" t="e">
        <f t="shared" si="51"/>
        <v>#N/A</v>
      </c>
      <c r="R785" s="17" t="e">
        <f>VLOOKUP($B785,'TK MYDTU'!$B$8:$X$5049,18,0)</f>
        <v>#N/A</v>
      </c>
      <c r="T785" s="2"/>
      <c r="U785" s="19"/>
      <c r="V785" s="19"/>
    </row>
    <row r="786" spans="1:22" ht="13.8">
      <c r="A786" s="14">
        <v>780</v>
      </c>
      <c r="B786" s="15" t="e">
        <f>VLOOKUP($A786,DSMYDTU!$A$2:$E$487,2,0)</f>
        <v>#N/A</v>
      </c>
      <c r="C786" s="51" t="e">
        <f>VLOOKUP($A786,DSMYDTU!$A$2:$G$487,3,0)</f>
        <v>#N/A</v>
      </c>
      <c r="D786" s="52" t="e">
        <f>VLOOKUP($A786,DSMYDTU!$A$2:$G$487,4,0)</f>
        <v>#N/A</v>
      </c>
      <c r="E786" s="15" t="e">
        <f>VLOOKUP($A786,DSMYDTU!$A$2:$G$487,5,0)</f>
        <v>#N/A</v>
      </c>
      <c r="F786" s="16" t="e">
        <f>VLOOKUP($A786,DSMYDTU!$A$2:$G$487,6,0)</f>
        <v>#N/A</v>
      </c>
      <c r="G786" s="17" t="e">
        <f>VLOOKUP(B786,'TK MYDTU'!$B$8:$Q$8047,13,0)</f>
        <v>#N/A</v>
      </c>
      <c r="H786" s="17" t="e">
        <f>VLOOKUP(B786,'TK MYDTU'!$B$8:$Q$8047,14,0)</f>
        <v>#N/A</v>
      </c>
      <c r="I786" s="17" t="e">
        <f>VLOOKUP(B786,'TK MYDTU'!$B$8:$Q$8047,15,0)</f>
        <v>#N/A</v>
      </c>
      <c r="J786" s="17" t="e">
        <f>VLOOKUP(B786,'TK MYDTU'!$B$8:$Q$8047,16,0)</f>
        <v>#N/A</v>
      </c>
      <c r="K786" s="17" t="e">
        <f t="shared" si="52"/>
        <v>#N/A</v>
      </c>
      <c r="L786" s="17"/>
      <c r="M786" s="18">
        <f t="shared" si="53"/>
        <v>0</v>
      </c>
      <c r="N786" s="19" t="str">
        <f t="shared" si="50"/>
        <v>Không</v>
      </c>
      <c r="O786" s="19" t="e">
        <f>VLOOKUP($A786,DSMYDTU!$A$2:$G$487,7,0)</f>
        <v>#N/A</v>
      </c>
      <c r="P786" s="20"/>
      <c r="Q786" s="53" t="e">
        <f t="shared" si="51"/>
        <v>#N/A</v>
      </c>
      <c r="R786" s="17" t="e">
        <f>VLOOKUP($B786,'TK MYDTU'!$B$8:$X$5049,18,0)</f>
        <v>#N/A</v>
      </c>
      <c r="T786" s="2"/>
      <c r="U786" s="19"/>
      <c r="V786" s="19"/>
    </row>
    <row r="787" spans="1:22" ht="13.8">
      <c r="A787" s="14">
        <v>781</v>
      </c>
      <c r="B787" s="15" t="e">
        <f>VLOOKUP($A787,DSMYDTU!$A$2:$E$487,2,0)</f>
        <v>#N/A</v>
      </c>
      <c r="C787" s="51" t="e">
        <f>VLOOKUP($A787,DSMYDTU!$A$2:$G$487,3,0)</f>
        <v>#N/A</v>
      </c>
      <c r="D787" s="52" t="e">
        <f>VLOOKUP($A787,DSMYDTU!$A$2:$G$487,4,0)</f>
        <v>#N/A</v>
      </c>
      <c r="E787" s="15" t="e">
        <f>VLOOKUP($A787,DSMYDTU!$A$2:$G$487,5,0)</f>
        <v>#N/A</v>
      </c>
      <c r="F787" s="16" t="e">
        <f>VLOOKUP($A787,DSMYDTU!$A$2:$G$487,6,0)</f>
        <v>#N/A</v>
      </c>
      <c r="G787" s="17" t="e">
        <f>VLOOKUP(B787,'TK MYDTU'!$B$8:$Q$8047,13,0)</f>
        <v>#N/A</v>
      </c>
      <c r="H787" s="17" t="e">
        <f>VLOOKUP(B787,'TK MYDTU'!$B$8:$Q$8047,14,0)</f>
        <v>#N/A</v>
      </c>
      <c r="I787" s="17" t="e">
        <f>VLOOKUP(B787,'TK MYDTU'!$B$8:$Q$8047,15,0)</f>
        <v>#N/A</v>
      </c>
      <c r="J787" s="17" t="e">
        <f>VLOOKUP(B787,'TK MYDTU'!$B$8:$Q$8047,16,0)</f>
        <v>#N/A</v>
      </c>
      <c r="K787" s="17" t="e">
        <f t="shared" si="52"/>
        <v>#N/A</v>
      </c>
      <c r="L787" s="17"/>
      <c r="M787" s="18">
        <f t="shared" si="53"/>
        <v>0</v>
      </c>
      <c r="N787" s="19" t="str">
        <f t="shared" si="50"/>
        <v>Không</v>
      </c>
      <c r="O787" s="19" t="e">
        <f>VLOOKUP($A787,DSMYDTU!$A$2:$G$487,7,0)</f>
        <v>#N/A</v>
      </c>
      <c r="P787" s="20"/>
      <c r="Q787" s="53" t="e">
        <f t="shared" si="51"/>
        <v>#N/A</v>
      </c>
      <c r="R787" s="17" t="e">
        <f>VLOOKUP($B787,'TK MYDTU'!$B$8:$X$5049,18,0)</f>
        <v>#N/A</v>
      </c>
      <c r="T787" s="2"/>
      <c r="U787" s="19"/>
      <c r="V787" s="19"/>
    </row>
    <row r="788" spans="1:22" ht="13.8">
      <c r="A788" s="14">
        <v>782</v>
      </c>
      <c r="B788" s="15" t="e">
        <f>VLOOKUP($A788,DSMYDTU!$A$2:$E$487,2,0)</f>
        <v>#N/A</v>
      </c>
      <c r="C788" s="51" t="e">
        <f>VLOOKUP($A788,DSMYDTU!$A$2:$G$487,3,0)</f>
        <v>#N/A</v>
      </c>
      <c r="D788" s="52" t="e">
        <f>VLOOKUP($A788,DSMYDTU!$A$2:$G$487,4,0)</f>
        <v>#N/A</v>
      </c>
      <c r="E788" s="15" t="e">
        <f>VLOOKUP($A788,DSMYDTU!$A$2:$G$487,5,0)</f>
        <v>#N/A</v>
      </c>
      <c r="F788" s="16" t="e">
        <f>VLOOKUP($A788,DSMYDTU!$A$2:$G$487,6,0)</f>
        <v>#N/A</v>
      </c>
      <c r="G788" s="17" t="e">
        <f>VLOOKUP(B788,'TK MYDTU'!$B$8:$Q$8047,13,0)</f>
        <v>#N/A</v>
      </c>
      <c r="H788" s="17" t="e">
        <f>VLOOKUP(B788,'TK MYDTU'!$B$8:$Q$8047,14,0)</f>
        <v>#N/A</v>
      </c>
      <c r="I788" s="17" t="e">
        <f>VLOOKUP(B788,'TK MYDTU'!$B$8:$Q$8047,15,0)</f>
        <v>#N/A</v>
      </c>
      <c r="J788" s="17" t="e">
        <f>VLOOKUP(B788,'TK MYDTU'!$B$8:$Q$8047,16,0)</f>
        <v>#N/A</v>
      </c>
      <c r="K788" s="17" t="e">
        <f t="shared" si="52"/>
        <v>#N/A</v>
      </c>
      <c r="L788" s="17"/>
      <c r="M788" s="18">
        <f t="shared" si="53"/>
        <v>0</v>
      </c>
      <c r="N788" s="19" t="str">
        <f t="shared" si="50"/>
        <v>Không</v>
      </c>
      <c r="O788" s="19" t="e">
        <f>VLOOKUP($A788,DSMYDTU!$A$2:$G$487,7,0)</f>
        <v>#N/A</v>
      </c>
      <c r="P788" s="20"/>
      <c r="Q788" s="53" t="e">
        <f t="shared" si="51"/>
        <v>#N/A</v>
      </c>
      <c r="R788" s="17" t="e">
        <f>VLOOKUP($B788,'TK MYDTU'!$B$8:$X$5049,18,0)</f>
        <v>#N/A</v>
      </c>
      <c r="T788" s="2"/>
      <c r="U788" s="19"/>
      <c r="V788" s="19"/>
    </row>
    <row r="789" spans="1:22" ht="13.8">
      <c r="A789" s="14">
        <v>783</v>
      </c>
      <c r="B789" s="15" t="e">
        <f>VLOOKUP($A789,DSMYDTU!$A$2:$E$487,2,0)</f>
        <v>#N/A</v>
      </c>
      <c r="C789" s="51" t="e">
        <f>VLOOKUP($A789,DSMYDTU!$A$2:$G$487,3,0)</f>
        <v>#N/A</v>
      </c>
      <c r="D789" s="52" t="e">
        <f>VLOOKUP($A789,DSMYDTU!$A$2:$G$487,4,0)</f>
        <v>#N/A</v>
      </c>
      <c r="E789" s="15" t="e">
        <f>VLOOKUP($A789,DSMYDTU!$A$2:$G$487,5,0)</f>
        <v>#N/A</v>
      </c>
      <c r="F789" s="16" t="e">
        <f>VLOOKUP($A789,DSMYDTU!$A$2:$G$487,6,0)</f>
        <v>#N/A</v>
      </c>
      <c r="G789" s="17" t="e">
        <f>VLOOKUP(B789,'TK MYDTU'!$B$8:$Q$8047,13,0)</f>
        <v>#N/A</v>
      </c>
      <c r="H789" s="17" t="e">
        <f>VLOOKUP(B789,'TK MYDTU'!$B$8:$Q$8047,14,0)</f>
        <v>#N/A</v>
      </c>
      <c r="I789" s="17" t="e">
        <f>VLOOKUP(B789,'TK MYDTU'!$B$8:$Q$8047,15,0)</f>
        <v>#N/A</v>
      </c>
      <c r="J789" s="17" t="e">
        <f>VLOOKUP(B789,'TK MYDTU'!$B$8:$Q$8047,16,0)</f>
        <v>#N/A</v>
      </c>
      <c r="K789" s="17" t="e">
        <f t="shared" si="52"/>
        <v>#N/A</v>
      </c>
      <c r="L789" s="17"/>
      <c r="M789" s="18">
        <f t="shared" si="53"/>
        <v>0</v>
      </c>
      <c r="N789" s="19" t="str">
        <f t="shared" si="50"/>
        <v>Không</v>
      </c>
      <c r="O789" s="19" t="e">
        <f>VLOOKUP($A789,DSMYDTU!$A$2:$G$487,7,0)</f>
        <v>#N/A</v>
      </c>
      <c r="P789" s="20"/>
      <c r="Q789" s="53" t="e">
        <f t="shared" si="51"/>
        <v>#N/A</v>
      </c>
      <c r="R789" s="17" t="e">
        <f>VLOOKUP($B789,'TK MYDTU'!$B$8:$X$5049,18,0)</f>
        <v>#N/A</v>
      </c>
      <c r="T789" s="2"/>
      <c r="U789" s="19"/>
      <c r="V789" s="19"/>
    </row>
  </sheetData>
  <autoFilter ref="A6:W789"/>
  <mergeCells count="11">
    <mergeCell ref="A2:C2"/>
    <mergeCell ref="D1:N1"/>
    <mergeCell ref="A1:C1"/>
    <mergeCell ref="O5:O6"/>
    <mergeCell ref="A5:A6"/>
    <mergeCell ref="B5:B6"/>
    <mergeCell ref="C5:C6"/>
    <mergeCell ref="D5:D6"/>
    <mergeCell ref="F5:F6"/>
    <mergeCell ref="N5:N6"/>
    <mergeCell ref="E5:E6"/>
  </mergeCells>
  <conditionalFormatting sqref="M7:M542">
    <cfRule type="cellIs" dxfId="31" priority="42" stopIfTrue="1" operator="lessThan">
      <formula>4</formula>
    </cfRule>
  </conditionalFormatting>
  <conditionalFormatting sqref="G7:J7 I8:J542 G8:H789">
    <cfRule type="cellIs" dxfId="30" priority="40" stopIfTrue="1" operator="greaterThan">
      <formula>10</formula>
    </cfRule>
    <cfRule type="cellIs" dxfId="29" priority="41" stopIfTrue="1" operator="equal">
      <formula>0</formula>
    </cfRule>
  </conditionalFormatting>
  <conditionalFormatting sqref="L7">
    <cfRule type="cellIs" dxfId="28" priority="35" stopIfTrue="1" operator="greaterThan">
      <formula>10</formula>
    </cfRule>
    <cfRule type="cellIs" dxfId="27" priority="36" stopIfTrue="1" operator="equal">
      <formula>0</formula>
    </cfRule>
  </conditionalFormatting>
  <conditionalFormatting sqref="G6">
    <cfRule type="cellIs" dxfId="26" priority="31" operator="equal">
      <formula>0</formula>
    </cfRule>
  </conditionalFormatting>
  <conditionalFormatting sqref="L8:L542">
    <cfRule type="cellIs" dxfId="25" priority="24" stopIfTrue="1" operator="greaterThan">
      <formula>10</formula>
    </cfRule>
    <cfRule type="cellIs" dxfId="24" priority="25" stopIfTrue="1" operator="equal">
      <formula>0</formula>
    </cfRule>
  </conditionalFormatting>
  <conditionalFormatting sqref="R7:R789">
    <cfRule type="cellIs" dxfId="23" priority="17" stopIfTrue="1" operator="greaterThan">
      <formula>10</formula>
    </cfRule>
    <cfRule type="cellIs" dxfId="22" priority="18" stopIfTrue="1" operator="equal">
      <formula>0</formula>
    </cfRule>
  </conditionalFormatting>
  <conditionalFormatting sqref="M543:M698">
    <cfRule type="cellIs" dxfId="21" priority="16" stopIfTrue="1" operator="lessThan">
      <formula>4</formula>
    </cfRule>
  </conditionalFormatting>
  <conditionalFormatting sqref="I543:J698">
    <cfRule type="cellIs" dxfId="20" priority="14" stopIfTrue="1" operator="greaterThan">
      <formula>10</formula>
    </cfRule>
    <cfRule type="cellIs" dxfId="19" priority="15" stopIfTrue="1" operator="equal">
      <formula>0</formula>
    </cfRule>
  </conditionalFormatting>
  <conditionalFormatting sqref="L543:L698">
    <cfRule type="cellIs" dxfId="18" priority="12" stopIfTrue="1" operator="greaterThan">
      <formula>10</formula>
    </cfRule>
    <cfRule type="cellIs" dxfId="17" priority="13" stopIfTrue="1" operator="equal">
      <formula>0</formula>
    </cfRule>
  </conditionalFormatting>
  <conditionalFormatting sqref="M699:M789">
    <cfRule type="cellIs" dxfId="16" priority="9" stopIfTrue="1" operator="lessThan">
      <formula>4</formula>
    </cfRule>
  </conditionalFormatting>
  <conditionalFormatting sqref="I699:J789">
    <cfRule type="cellIs" dxfId="15" priority="7" stopIfTrue="1" operator="greaterThan">
      <formula>10</formula>
    </cfRule>
    <cfRule type="cellIs" dxfId="14" priority="8" stopIfTrue="1" operator="equal">
      <formula>0</formula>
    </cfRule>
  </conditionalFormatting>
  <conditionalFormatting sqref="L699:L789">
    <cfRule type="cellIs" dxfId="13" priority="5" stopIfTrue="1" operator="greaterThan">
      <formula>10</formula>
    </cfRule>
    <cfRule type="cellIs" dxfId="12" priority="6" stopIfTrue="1" operator="equal">
      <formula>0</formula>
    </cfRule>
  </conditionalFormatting>
  <conditionalFormatting sqref="H6">
    <cfRule type="cellIs" dxfId="11" priority="2" operator="equal">
      <formula>0</formula>
    </cfRule>
  </conditionalFormatting>
  <conditionalFormatting sqref="I6:L6">
    <cfRule type="cellIs" dxfId="1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pane ySplit="3" topLeftCell="A4" activePane="bottomLeft" state="frozen"/>
      <selection activeCell="B1" sqref="B1"/>
      <selection pane="bottomLeft" activeCell="L8" sqref="L8"/>
    </sheetView>
  </sheetViews>
  <sheetFormatPr defaultRowHeight="13.2"/>
  <cols>
    <col min="1" max="1" width="5.109375" style="1" customWidth="1"/>
    <col min="2" max="2" width="11.109375" style="47" customWidth="1"/>
    <col min="3" max="3" width="16.33203125" style="21" customWidth="1"/>
    <col min="4" max="4" width="7.33203125" style="40" customWidth="1"/>
    <col min="5" max="5" width="10.77734375" style="7" customWidth="1"/>
    <col min="6" max="6" width="11.6640625" style="7" customWidth="1"/>
    <col min="7" max="7" width="10.88671875" style="7" customWidth="1"/>
    <col min="8" max="8" width="6.109375" style="7" customWidth="1"/>
    <col min="9" max="9" width="4" style="7" customWidth="1"/>
    <col min="10" max="10" width="10.5546875" style="7" customWidth="1"/>
    <col min="11" max="11" width="8.77734375" style="5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24" customFormat="1" ht="13.8">
      <c r="A1" s="147" t="s">
        <v>111</v>
      </c>
      <c r="B1" s="147"/>
      <c r="C1" s="147"/>
      <c r="D1" s="147" t="s">
        <v>1189</v>
      </c>
      <c r="E1" s="147"/>
      <c r="F1" s="147"/>
      <c r="G1" s="147"/>
      <c r="H1" s="147"/>
      <c r="I1" s="147"/>
      <c r="J1" s="147"/>
      <c r="K1" s="147"/>
    </row>
    <row r="2" spans="1:11" s="24" customFormat="1" ht="13.8">
      <c r="A2" s="147" t="s">
        <v>1188</v>
      </c>
      <c r="B2" s="147"/>
      <c r="C2" s="147"/>
      <c r="D2" s="147" t="s">
        <v>1196</v>
      </c>
      <c r="E2" s="147"/>
      <c r="F2" s="147"/>
      <c r="G2" s="147"/>
      <c r="H2" s="147"/>
      <c r="I2" s="147"/>
      <c r="J2" s="147"/>
      <c r="K2" s="147"/>
    </row>
    <row r="3" spans="1:11" s="3" customFormat="1" ht="16.5" customHeight="1">
      <c r="A3" s="47"/>
      <c r="B3" s="47"/>
      <c r="C3" s="22"/>
      <c r="D3" s="147" t="s">
        <v>1197</v>
      </c>
      <c r="E3" s="147"/>
      <c r="F3" s="147"/>
      <c r="G3" s="147"/>
      <c r="H3" s="147"/>
      <c r="I3" s="147"/>
      <c r="J3" s="147"/>
      <c r="K3" s="147"/>
    </row>
    <row r="4" spans="1:11" s="3" customFormat="1" ht="24.6">
      <c r="A4" s="8" t="s">
        <v>1198</v>
      </c>
      <c r="B4" s="5"/>
      <c r="C4" s="19"/>
      <c r="D4" s="25"/>
      <c r="E4" s="47"/>
      <c r="F4" s="47"/>
      <c r="G4" s="126"/>
      <c r="H4" s="126"/>
      <c r="I4" s="47"/>
      <c r="J4" s="47"/>
      <c r="K4" s="5" t="s">
        <v>1199</v>
      </c>
    </row>
    <row r="5" spans="1:11" ht="12.75" hidden="1" customHeight="1">
      <c r="A5" s="26">
        <v>1</v>
      </c>
      <c r="B5" s="5">
        <v>2</v>
      </c>
      <c r="C5" s="27">
        <v>3</v>
      </c>
      <c r="D5" s="28">
        <v>4</v>
      </c>
      <c r="E5" s="5">
        <v>5</v>
      </c>
      <c r="F5" s="5">
        <v>6</v>
      </c>
      <c r="G5" s="5"/>
      <c r="H5" s="5"/>
      <c r="I5" s="26"/>
      <c r="J5" s="5"/>
      <c r="K5" s="5">
        <v>15</v>
      </c>
    </row>
    <row r="6" spans="1:11" s="29" customFormat="1" ht="15" customHeight="1">
      <c r="A6" s="143" t="s">
        <v>3</v>
      </c>
      <c r="B6" s="144" t="s">
        <v>4</v>
      </c>
      <c r="C6" s="145" t="s">
        <v>5</v>
      </c>
      <c r="D6" s="146" t="s">
        <v>6</v>
      </c>
      <c r="E6" s="148" t="s">
        <v>122</v>
      </c>
      <c r="F6" s="148" t="s">
        <v>123</v>
      </c>
      <c r="G6" s="150" t="s">
        <v>859</v>
      </c>
      <c r="H6" s="148" t="s">
        <v>860</v>
      </c>
      <c r="I6" s="144" t="s">
        <v>119</v>
      </c>
      <c r="J6" s="144" t="s">
        <v>120</v>
      </c>
      <c r="K6" s="144" t="s">
        <v>116</v>
      </c>
    </row>
    <row r="7" spans="1:11" s="29" customFormat="1" ht="15" customHeight="1">
      <c r="A7" s="143"/>
      <c r="B7" s="143"/>
      <c r="C7" s="145"/>
      <c r="D7" s="146"/>
      <c r="E7" s="149"/>
      <c r="F7" s="149"/>
      <c r="G7" s="151"/>
      <c r="H7" s="149"/>
      <c r="I7" s="143"/>
      <c r="J7" s="143"/>
      <c r="K7" s="144"/>
    </row>
    <row r="8" spans="1:11" s="21" customFormat="1" ht="18.75" customHeight="1">
      <c r="A8" s="43">
        <v>1</v>
      </c>
      <c r="B8" s="43">
        <v>24208702869</v>
      </c>
      <c r="C8" s="31" t="s">
        <v>658</v>
      </c>
      <c r="D8" s="32" t="s">
        <v>181</v>
      </c>
      <c r="E8" s="32" t="s">
        <v>840</v>
      </c>
      <c r="F8" s="32" t="s">
        <v>694</v>
      </c>
      <c r="G8" s="41" t="s">
        <v>972</v>
      </c>
      <c r="H8" s="41" t="s">
        <v>865</v>
      </c>
      <c r="I8" s="44"/>
      <c r="J8" s="44"/>
      <c r="K8" s="45" t="s">
        <v>1200</v>
      </c>
    </row>
    <row r="9" spans="1:11" s="21" customFormat="1" ht="18.75" customHeight="1">
      <c r="A9" s="30">
        <v>2</v>
      </c>
      <c r="B9" s="30">
        <v>24208702084</v>
      </c>
      <c r="C9" s="31" t="s">
        <v>654</v>
      </c>
      <c r="D9" s="32" t="s">
        <v>215</v>
      </c>
      <c r="E9" s="32" t="s">
        <v>840</v>
      </c>
      <c r="F9" s="32" t="s">
        <v>694</v>
      </c>
      <c r="G9" s="32" t="s">
        <v>973</v>
      </c>
      <c r="H9" s="32" t="s">
        <v>865</v>
      </c>
      <c r="I9" s="33"/>
      <c r="J9" s="33"/>
      <c r="K9" s="34" t="s">
        <v>1200</v>
      </c>
    </row>
    <row r="10" spans="1:11" s="21" customFormat="1" ht="18.75" customHeight="1">
      <c r="A10" s="30">
        <v>3</v>
      </c>
      <c r="B10" s="30">
        <v>24208701629</v>
      </c>
      <c r="C10" s="31" t="s">
        <v>452</v>
      </c>
      <c r="D10" s="32" t="s">
        <v>269</v>
      </c>
      <c r="E10" s="32" t="s">
        <v>840</v>
      </c>
      <c r="F10" s="32" t="s">
        <v>694</v>
      </c>
      <c r="G10" s="32" t="s">
        <v>974</v>
      </c>
      <c r="H10" s="32" t="s">
        <v>865</v>
      </c>
      <c r="I10" s="33"/>
      <c r="J10" s="33"/>
      <c r="K10" s="34" t="s">
        <v>1200</v>
      </c>
    </row>
    <row r="11" spans="1:11" s="21" customFormat="1" ht="18.75" customHeight="1">
      <c r="A11" s="30">
        <v>4</v>
      </c>
      <c r="B11" s="30">
        <v>24208708302</v>
      </c>
      <c r="C11" s="31" t="s">
        <v>462</v>
      </c>
      <c r="D11" s="32" t="s">
        <v>127</v>
      </c>
      <c r="E11" s="32" t="s">
        <v>840</v>
      </c>
      <c r="F11" s="32" t="s">
        <v>694</v>
      </c>
      <c r="G11" s="32" t="s">
        <v>975</v>
      </c>
      <c r="H11" s="32" t="s">
        <v>865</v>
      </c>
      <c r="I11" s="33"/>
      <c r="J11" s="33"/>
      <c r="K11" s="34" t="s">
        <v>1200</v>
      </c>
    </row>
    <row r="12" spans="1:11" s="21" customFormat="1" ht="18.75" customHeight="1">
      <c r="A12" s="30">
        <v>5</v>
      </c>
      <c r="B12" s="30">
        <v>24208716602</v>
      </c>
      <c r="C12" s="31" t="s">
        <v>703</v>
      </c>
      <c r="D12" s="32" t="s">
        <v>211</v>
      </c>
      <c r="E12" s="32" t="s">
        <v>840</v>
      </c>
      <c r="F12" s="32" t="s">
        <v>694</v>
      </c>
      <c r="G12" s="32" t="s">
        <v>976</v>
      </c>
      <c r="H12" s="32" t="s">
        <v>865</v>
      </c>
      <c r="I12" s="33"/>
      <c r="J12" s="33"/>
      <c r="K12" s="34" t="s">
        <v>1200</v>
      </c>
    </row>
    <row r="13" spans="1:11" s="21" customFormat="1" ht="18.75" customHeight="1">
      <c r="A13" s="30">
        <v>6</v>
      </c>
      <c r="B13" s="30">
        <v>24208701767</v>
      </c>
      <c r="C13" s="31" t="s">
        <v>595</v>
      </c>
      <c r="D13" s="32" t="s">
        <v>207</v>
      </c>
      <c r="E13" s="32" t="s">
        <v>840</v>
      </c>
      <c r="F13" s="32" t="s">
        <v>694</v>
      </c>
      <c r="G13" s="32" t="s">
        <v>977</v>
      </c>
      <c r="H13" s="32" t="s">
        <v>865</v>
      </c>
      <c r="I13" s="33"/>
      <c r="J13" s="33"/>
      <c r="K13" s="34" t="s">
        <v>1200</v>
      </c>
    </row>
    <row r="14" spans="1:11" s="21" customFormat="1" ht="18.75" customHeight="1">
      <c r="A14" s="30">
        <v>7</v>
      </c>
      <c r="B14" s="30">
        <v>24218710128</v>
      </c>
      <c r="C14" s="31" t="s">
        <v>358</v>
      </c>
      <c r="D14" s="32" t="s">
        <v>663</v>
      </c>
      <c r="E14" s="32" t="s">
        <v>840</v>
      </c>
      <c r="F14" s="32" t="s">
        <v>694</v>
      </c>
      <c r="G14" s="32" t="s">
        <v>978</v>
      </c>
      <c r="H14" s="32" t="s">
        <v>213</v>
      </c>
      <c r="I14" s="33"/>
      <c r="J14" s="33"/>
      <c r="K14" s="34" t="s">
        <v>1200</v>
      </c>
    </row>
    <row r="15" spans="1:11" s="21" customFormat="1" ht="18.75" customHeight="1">
      <c r="A15" s="30">
        <v>8</v>
      </c>
      <c r="B15" s="30">
        <v>24208701681</v>
      </c>
      <c r="C15" s="31" t="s">
        <v>734</v>
      </c>
      <c r="D15" s="32" t="s">
        <v>270</v>
      </c>
      <c r="E15" s="32" t="s">
        <v>840</v>
      </c>
      <c r="F15" s="32" t="s">
        <v>694</v>
      </c>
      <c r="G15" s="32" t="s">
        <v>935</v>
      </c>
      <c r="H15" s="32" t="s">
        <v>865</v>
      </c>
      <c r="I15" s="33"/>
      <c r="J15" s="33"/>
      <c r="K15" s="34" t="s">
        <v>1200</v>
      </c>
    </row>
    <row r="16" spans="1:11" s="21" customFormat="1" ht="18.75" customHeight="1">
      <c r="A16" s="30">
        <v>9</v>
      </c>
      <c r="B16" s="30">
        <v>24218604698</v>
      </c>
      <c r="C16" s="31" t="s">
        <v>297</v>
      </c>
      <c r="D16" s="32" t="s">
        <v>134</v>
      </c>
      <c r="E16" s="32" t="s">
        <v>840</v>
      </c>
      <c r="F16" s="32" t="s">
        <v>694</v>
      </c>
      <c r="G16" s="32" t="s">
        <v>979</v>
      </c>
      <c r="H16" s="32" t="s">
        <v>213</v>
      </c>
      <c r="I16" s="33"/>
      <c r="J16" s="33"/>
      <c r="K16" s="34" t="s">
        <v>1200</v>
      </c>
    </row>
    <row r="17" spans="1:11" s="21" customFormat="1" ht="18.75" customHeight="1">
      <c r="A17" s="30">
        <v>10</v>
      </c>
      <c r="B17" s="30">
        <v>24218716675</v>
      </c>
      <c r="C17" s="31" t="s">
        <v>383</v>
      </c>
      <c r="D17" s="32" t="s">
        <v>255</v>
      </c>
      <c r="E17" s="32" t="s">
        <v>840</v>
      </c>
      <c r="F17" s="32" t="s">
        <v>694</v>
      </c>
      <c r="G17" s="32" t="s">
        <v>980</v>
      </c>
      <c r="H17" s="32" t="s">
        <v>213</v>
      </c>
      <c r="I17" s="33"/>
      <c r="J17" s="33"/>
      <c r="K17" s="34" t="s">
        <v>1200</v>
      </c>
    </row>
    <row r="18" spans="1:11" s="21" customFormat="1" ht="18.75" customHeight="1">
      <c r="A18" s="30">
        <v>11</v>
      </c>
      <c r="B18" s="30">
        <v>24208702549</v>
      </c>
      <c r="C18" s="31" t="s">
        <v>262</v>
      </c>
      <c r="D18" s="32" t="s">
        <v>193</v>
      </c>
      <c r="E18" s="32" t="s">
        <v>840</v>
      </c>
      <c r="F18" s="32" t="s">
        <v>694</v>
      </c>
      <c r="G18" s="32" t="s">
        <v>981</v>
      </c>
      <c r="H18" s="32" t="s">
        <v>865</v>
      </c>
      <c r="I18" s="33"/>
      <c r="J18" s="33"/>
      <c r="K18" s="34" t="s">
        <v>1200</v>
      </c>
    </row>
    <row r="19" spans="1:11" s="21" customFormat="1" ht="18.75" customHeight="1">
      <c r="A19" s="30">
        <v>12</v>
      </c>
      <c r="B19" s="30">
        <v>24218711527</v>
      </c>
      <c r="C19" s="31" t="s">
        <v>736</v>
      </c>
      <c r="D19" s="32" t="s">
        <v>213</v>
      </c>
      <c r="E19" s="32" t="s">
        <v>840</v>
      </c>
      <c r="F19" s="32" t="s">
        <v>694</v>
      </c>
      <c r="G19" s="32" t="s">
        <v>925</v>
      </c>
      <c r="H19" s="32" t="s">
        <v>213</v>
      </c>
      <c r="I19" s="33"/>
      <c r="J19" s="33"/>
      <c r="K19" s="34" t="s">
        <v>1200</v>
      </c>
    </row>
    <row r="20" spans="1:11" s="21" customFormat="1" ht="18.75" customHeight="1">
      <c r="A20" s="30">
        <v>13</v>
      </c>
      <c r="B20" s="30">
        <v>24208711710</v>
      </c>
      <c r="C20" s="31" t="s">
        <v>262</v>
      </c>
      <c r="D20" s="32" t="s">
        <v>208</v>
      </c>
      <c r="E20" s="32" t="s">
        <v>840</v>
      </c>
      <c r="F20" s="32" t="s">
        <v>694</v>
      </c>
      <c r="G20" s="32" t="s">
        <v>982</v>
      </c>
      <c r="H20" s="32" t="s">
        <v>865</v>
      </c>
      <c r="I20" s="33"/>
      <c r="J20" s="33"/>
      <c r="K20" s="34" t="s">
        <v>1200</v>
      </c>
    </row>
    <row r="21" spans="1:11" s="21" customFormat="1" ht="18.75" customHeight="1">
      <c r="A21" s="30">
        <v>14</v>
      </c>
      <c r="B21" s="30">
        <v>24218715404</v>
      </c>
      <c r="C21" s="31" t="s">
        <v>737</v>
      </c>
      <c r="D21" s="32" t="s">
        <v>296</v>
      </c>
      <c r="E21" s="32" t="s">
        <v>840</v>
      </c>
      <c r="F21" s="32" t="s">
        <v>694</v>
      </c>
      <c r="G21" s="32" t="s">
        <v>888</v>
      </c>
      <c r="H21" s="32" t="s">
        <v>213</v>
      </c>
      <c r="I21" s="33"/>
      <c r="J21" s="33"/>
      <c r="K21" s="34" t="s">
        <v>1200</v>
      </c>
    </row>
    <row r="22" spans="1:11" s="21" customFormat="1" ht="18.75" customHeight="1">
      <c r="A22" s="30">
        <v>15</v>
      </c>
      <c r="B22" s="30">
        <v>24208708235</v>
      </c>
      <c r="C22" s="31" t="s">
        <v>651</v>
      </c>
      <c r="D22" s="32" t="s">
        <v>203</v>
      </c>
      <c r="E22" s="32" t="s">
        <v>840</v>
      </c>
      <c r="F22" s="32" t="s">
        <v>694</v>
      </c>
      <c r="G22" s="32" t="s">
        <v>943</v>
      </c>
      <c r="H22" s="32" t="s">
        <v>865</v>
      </c>
      <c r="I22" s="33"/>
      <c r="J22" s="33"/>
      <c r="K22" s="34" t="s">
        <v>1200</v>
      </c>
    </row>
    <row r="23" spans="1:11" s="21" customFormat="1" ht="18.75" customHeight="1">
      <c r="A23" s="30">
        <v>16</v>
      </c>
      <c r="B23" s="30">
        <v>24218716882</v>
      </c>
      <c r="C23" s="31" t="s">
        <v>299</v>
      </c>
      <c r="D23" s="32" t="s">
        <v>235</v>
      </c>
      <c r="E23" s="32" t="s">
        <v>840</v>
      </c>
      <c r="F23" s="32" t="s">
        <v>694</v>
      </c>
      <c r="G23" s="32" t="s">
        <v>983</v>
      </c>
      <c r="H23" s="32" t="s">
        <v>213</v>
      </c>
      <c r="I23" s="33"/>
      <c r="J23" s="33"/>
      <c r="K23" s="34" t="s">
        <v>1200</v>
      </c>
    </row>
    <row r="24" spans="1:11" s="21" customFormat="1" ht="18.75" customHeight="1">
      <c r="A24" s="30">
        <v>17</v>
      </c>
      <c r="B24" s="30">
        <v>24208706667</v>
      </c>
      <c r="C24" s="31" t="s">
        <v>744</v>
      </c>
      <c r="D24" s="32" t="s">
        <v>200</v>
      </c>
      <c r="E24" s="32" t="s">
        <v>840</v>
      </c>
      <c r="F24" s="32" t="s">
        <v>694</v>
      </c>
      <c r="G24" s="32" t="s">
        <v>959</v>
      </c>
      <c r="H24" s="32" t="s">
        <v>865</v>
      </c>
      <c r="I24" s="33"/>
      <c r="J24" s="33"/>
      <c r="K24" s="34" t="s">
        <v>1200</v>
      </c>
    </row>
    <row r="25" spans="1:11" s="21" customFormat="1" ht="18.75" customHeight="1">
      <c r="A25" s="30">
        <v>18</v>
      </c>
      <c r="B25" s="30">
        <v>24208704289</v>
      </c>
      <c r="C25" s="31" t="s">
        <v>749</v>
      </c>
      <c r="D25" s="32" t="s">
        <v>141</v>
      </c>
      <c r="E25" s="32" t="s">
        <v>840</v>
      </c>
      <c r="F25" s="32" t="s">
        <v>694</v>
      </c>
      <c r="G25" s="32" t="s">
        <v>984</v>
      </c>
      <c r="H25" s="32" t="s">
        <v>865</v>
      </c>
      <c r="I25" s="33"/>
      <c r="J25" s="33"/>
      <c r="K25" s="34" t="s">
        <v>1200</v>
      </c>
    </row>
    <row r="26" spans="1:11" s="21" customFormat="1" ht="18.75" customHeight="1">
      <c r="A26" s="30">
        <v>19</v>
      </c>
      <c r="B26" s="30" t="s">
        <v>1200</v>
      </c>
      <c r="C26" s="31" t="s">
        <v>1200</v>
      </c>
      <c r="D26" s="32" t="s">
        <v>1200</v>
      </c>
      <c r="E26" s="32" t="s">
        <v>1200</v>
      </c>
      <c r="F26" s="32" t="s">
        <v>1200</v>
      </c>
      <c r="G26" s="32" t="s">
        <v>1200</v>
      </c>
      <c r="H26" s="32" t="s">
        <v>1200</v>
      </c>
      <c r="I26" s="33"/>
      <c r="J26" s="33"/>
      <c r="K26" s="34" t="s">
        <v>1200</v>
      </c>
    </row>
    <row r="27" spans="1:11" s="21" customFormat="1" ht="18.75" customHeight="1">
      <c r="A27" s="30">
        <v>20</v>
      </c>
      <c r="B27" s="30" t="s">
        <v>1200</v>
      </c>
      <c r="C27" s="31" t="s">
        <v>1200</v>
      </c>
      <c r="D27" s="32" t="s">
        <v>1200</v>
      </c>
      <c r="E27" s="32" t="s">
        <v>1200</v>
      </c>
      <c r="F27" s="32" t="s">
        <v>1200</v>
      </c>
      <c r="G27" s="32" t="s">
        <v>1200</v>
      </c>
      <c r="H27" s="32" t="s">
        <v>1200</v>
      </c>
      <c r="I27" s="33"/>
      <c r="J27" s="33"/>
      <c r="K27" s="34" t="s">
        <v>1200</v>
      </c>
    </row>
    <row r="28" spans="1:11" s="21" customFormat="1" ht="18.75" customHeight="1">
      <c r="A28" s="30">
        <v>21</v>
      </c>
      <c r="B28" s="30" t="s">
        <v>1200</v>
      </c>
      <c r="C28" s="31" t="s">
        <v>1200</v>
      </c>
      <c r="D28" s="32" t="s">
        <v>1200</v>
      </c>
      <c r="E28" s="32" t="s">
        <v>1200</v>
      </c>
      <c r="F28" s="32" t="s">
        <v>1200</v>
      </c>
      <c r="G28" s="32" t="s">
        <v>1200</v>
      </c>
      <c r="H28" s="32" t="s">
        <v>1200</v>
      </c>
      <c r="I28" s="33"/>
      <c r="J28" s="33"/>
      <c r="K28" s="34" t="s">
        <v>1200</v>
      </c>
    </row>
    <row r="29" spans="1:11" s="21" customFormat="1" ht="18.75" customHeight="1">
      <c r="A29" s="30">
        <v>22</v>
      </c>
      <c r="B29" s="30" t="s">
        <v>1200</v>
      </c>
      <c r="C29" s="31" t="s">
        <v>1200</v>
      </c>
      <c r="D29" s="32" t="s">
        <v>1200</v>
      </c>
      <c r="E29" s="32" t="s">
        <v>1200</v>
      </c>
      <c r="F29" s="32" t="s">
        <v>1200</v>
      </c>
      <c r="G29" s="32" t="s">
        <v>1200</v>
      </c>
      <c r="H29" s="32" t="s">
        <v>1200</v>
      </c>
      <c r="I29" s="33"/>
      <c r="J29" s="33"/>
      <c r="K29" s="34" t="s">
        <v>1200</v>
      </c>
    </row>
    <row r="30" spans="1:11" s="21" customFormat="1" ht="18.75" customHeight="1">
      <c r="A30" s="30">
        <v>23</v>
      </c>
      <c r="B30" s="30" t="s">
        <v>1200</v>
      </c>
      <c r="C30" s="31" t="s">
        <v>1200</v>
      </c>
      <c r="D30" s="32" t="s">
        <v>1200</v>
      </c>
      <c r="E30" s="32" t="s">
        <v>1200</v>
      </c>
      <c r="F30" s="32" t="s">
        <v>1200</v>
      </c>
      <c r="G30" s="32" t="s">
        <v>1200</v>
      </c>
      <c r="H30" s="32" t="s">
        <v>1200</v>
      </c>
      <c r="I30" s="33"/>
      <c r="J30" s="33"/>
      <c r="K30" s="34" t="s">
        <v>1200</v>
      </c>
    </row>
    <row r="31" spans="1:11" s="21" customFormat="1" ht="18.75" customHeight="1">
      <c r="A31" s="30">
        <v>24</v>
      </c>
      <c r="B31" s="30" t="s">
        <v>1200</v>
      </c>
      <c r="C31" s="31" t="s">
        <v>1200</v>
      </c>
      <c r="D31" s="32" t="s">
        <v>1200</v>
      </c>
      <c r="E31" s="32" t="s">
        <v>1200</v>
      </c>
      <c r="F31" s="32" t="s">
        <v>1200</v>
      </c>
      <c r="G31" s="32" t="s">
        <v>1200</v>
      </c>
      <c r="H31" s="32" t="s">
        <v>1200</v>
      </c>
      <c r="I31" s="33"/>
      <c r="J31" s="33"/>
      <c r="K31" s="34" t="s">
        <v>1200</v>
      </c>
    </row>
    <row r="32" spans="1:11" s="21" customFormat="1" ht="18.75" customHeight="1">
      <c r="A32" s="30">
        <v>25</v>
      </c>
      <c r="B32" s="30" t="s">
        <v>1200</v>
      </c>
      <c r="C32" s="31" t="s">
        <v>1200</v>
      </c>
      <c r="D32" s="32" t="s">
        <v>1200</v>
      </c>
      <c r="E32" s="32" t="s">
        <v>1200</v>
      </c>
      <c r="F32" s="32" t="s">
        <v>1200</v>
      </c>
      <c r="G32" s="32" t="s">
        <v>1200</v>
      </c>
      <c r="H32" s="32" t="s">
        <v>1200</v>
      </c>
      <c r="I32" s="33"/>
      <c r="J32" s="33"/>
      <c r="K32" s="34" t="s">
        <v>1200</v>
      </c>
    </row>
    <row r="33" spans="1:11" s="21" customFormat="1" ht="18.75" customHeight="1">
      <c r="A33" s="30">
        <v>26</v>
      </c>
      <c r="B33" s="30" t="s">
        <v>1200</v>
      </c>
      <c r="C33" s="31" t="s">
        <v>1200</v>
      </c>
      <c r="D33" s="32" t="s">
        <v>1200</v>
      </c>
      <c r="E33" s="32" t="s">
        <v>1200</v>
      </c>
      <c r="F33" s="32" t="s">
        <v>1200</v>
      </c>
      <c r="G33" s="32" t="s">
        <v>1200</v>
      </c>
      <c r="H33" s="32" t="s">
        <v>1200</v>
      </c>
      <c r="I33" s="33"/>
      <c r="J33" s="33"/>
      <c r="K33" s="34" t="s">
        <v>1200</v>
      </c>
    </row>
    <row r="34" spans="1:11" s="21" customFormat="1" ht="18.75" customHeight="1">
      <c r="A34" s="30">
        <v>27</v>
      </c>
      <c r="B34" s="30" t="s">
        <v>1200</v>
      </c>
      <c r="C34" s="31" t="s">
        <v>1200</v>
      </c>
      <c r="D34" s="32" t="s">
        <v>1200</v>
      </c>
      <c r="E34" s="32" t="s">
        <v>1200</v>
      </c>
      <c r="F34" s="32" t="s">
        <v>1200</v>
      </c>
      <c r="G34" s="32" t="s">
        <v>1200</v>
      </c>
      <c r="H34" s="32" t="s">
        <v>1200</v>
      </c>
      <c r="I34" s="33"/>
      <c r="J34" s="33"/>
      <c r="K34" s="34" t="s">
        <v>1200</v>
      </c>
    </row>
    <row r="35" spans="1:11" s="21" customFormat="1" ht="18.75" customHeight="1">
      <c r="A35" s="30">
        <v>28</v>
      </c>
      <c r="B35" s="30" t="s">
        <v>1200</v>
      </c>
      <c r="C35" s="31" t="s">
        <v>1200</v>
      </c>
      <c r="D35" s="32" t="s">
        <v>1200</v>
      </c>
      <c r="E35" s="32" t="s">
        <v>1200</v>
      </c>
      <c r="F35" s="32" t="s">
        <v>1200</v>
      </c>
      <c r="G35" s="32" t="s">
        <v>1200</v>
      </c>
      <c r="H35" s="32" t="s">
        <v>1200</v>
      </c>
      <c r="I35" s="33"/>
      <c r="J35" s="33"/>
      <c r="K35" s="34" t="s">
        <v>1200</v>
      </c>
    </row>
    <row r="36" spans="1:11" s="21" customFormat="1" ht="18.75" customHeight="1">
      <c r="A36" s="30">
        <v>29</v>
      </c>
      <c r="B36" s="30" t="s">
        <v>1200</v>
      </c>
      <c r="C36" s="31" t="s">
        <v>1200</v>
      </c>
      <c r="D36" s="32" t="s">
        <v>1200</v>
      </c>
      <c r="E36" s="32" t="s">
        <v>1200</v>
      </c>
      <c r="F36" s="32" t="s">
        <v>1200</v>
      </c>
      <c r="G36" s="32" t="s">
        <v>1200</v>
      </c>
      <c r="H36" s="32" t="s">
        <v>1200</v>
      </c>
      <c r="I36" s="33"/>
      <c r="J36" s="33"/>
      <c r="K36" s="34" t="s">
        <v>1200</v>
      </c>
    </row>
    <row r="37" spans="1:11" s="21" customFormat="1" ht="18.75" customHeight="1">
      <c r="A37" s="30">
        <v>30</v>
      </c>
      <c r="B37" s="30" t="s">
        <v>1200</v>
      </c>
      <c r="C37" s="31" t="s">
        <v>1200</v>
      </c>
      <c r="D37" s="32" t="s">
        <v>1200</v>
      </c>
      <c r="E37" s="32" t="s">
        <v>1200</v>
      </c>
      <c r="F37" s="32" t="s">
        <v>1200</v>
      </c>
      <c r="G37" s="32" t="s">
        <v>1200</v>
      </c>
      <c r="H37" s="32" t="s">
        <v>1200</v>
      </c>
      <c r="I37" s="33"/>
      <c r="J37" s="33"/>
      <c r="K37" s="34" t="s">
        <v>1200</v>
      </c>
    </row>
    <row r="38" spans="1:11" s="21" customFormat="1" ht="18.75" customHeight="1">
      <c r="A38" s="30">
        <v>31</v>
      </c>
      <c r="B38" s="30" t="s">
        <v>1200</v>
      </c>
      <c r="C38" s="31" t="s">
        <v>1200</v>
      </c>
      <c r="D38" s="32" t="s">
        <v>1200</v>
      </c>
      <c r="E38" s="32" t="s">
        <v>1200</v>
      </c>
      <c r="F38" s="32" t="s">
        <v>1200</v>
      </c>
      <c r="G38" s="32" t="s">
        <v>1200</v>
      </c>
      <c r="H38" s="32" t="s">
        <v>1200</v>
      </c>
      <c r="I38" s="33"/>
      <c r="J38" s="33"/>
      <c r="K38" s="34" t="s">
        <v>1200</v>
      </c>
    </row>
    <row r="39" spans="1:11" s="21" customFormat="1" ht="18.75" customHeight="1">
      <c r="A39" s="35"/>
      <c r="B39" s="35" t="s">
        <v>1200</v>
      </c>
      <c r="C39" s="36" t="s">
        <v>1200</v>
      </c>
      <c r="D39" s="37" t="s">
        <v>1200</v>
      </c>
      <c r="E39" s="38" t="s">
        <v>1200</v>
      </c>
      <c r="F39" s="46" t="s">
        <v>1200</v>
      </c>
      <c r="G39" s="46" t="s">
        <v>1200</v>
      </c>
      <c r="H39" s="46" t="s">
        <v>1200</v>
      </c>
      <c r="I39" s="38"/>
      <c r="J39" s="38"/>
      <c r="K39" s="39" t="s">
        <v>1200</v>
      </c>
    </row>
    <row r="40" spans="1:11" customFormat="1" ht="23.1" customHeight="1">
      <c r="A40" s="127" t="s">
        <v>856</v>
      </c>
      <c r="B40" s="128"/>
      <c r="C40" s="127"/>
      <c r="D40" s="127"/>
      <c r="E40" s="127"/>
      <c r="F40" s="129"/>
      <c r="G40" s="135"/>
      <c r="H40" s="135"/>
      <c r="I40" s="127"/>
      <c r="J40" s="127"/>
    </row>
    <row r="41" spans="1:11" s="134" customFormat="1" ht="23.1" customHeight="1">
      <c r="A41" s="130" t="s">
        <v>857</v>
      </c>
      <c r="B41" s="131"/>
      <c r="C41" s="130"/>
      <c r="D41" s="132" t="s">
        <v>858</v>
      </c>
      <c r="E41" s="130"/>
      <c r="F41" s="133"/>
      <c r="G41" s="133"/>
      <c r="H41" s="133"/>
      <c r="I41" s="130" t="s">
        <v>861</v>
      </c>
      <c r="J41" s="132"/>
    </row>
  </sheetData>
  <mergeCells count="16">
    <mergeCell ref="A1:C1"/>
    <mergeCell ref="D1:K1"/>
    <mergeCell ref="A2:C2"/>
    <mergeCell ref="D2:K2"/>
    <mergeCell ref="E6:E7"/>
    <mergeCell ref="F6:F7"/>
    <mergeCell ref="I6:I7"/>
    <mergeCell ref="J6:J7"/>
    <mergeCell ref="K6:K7"/>
    <mergeCell ref="G6:G7"/>
    <mergeCell ref="H6:H7"/>
    <mergeCell ref="D3:K3"/>
    <mergeCell ref="A6:A7"/>
    <mergeCell ref="B6:B7"/>
    <mergeCell ref="C6:C7"/>
    <mergeCell ref="D6:D7"/>
  </mergeCells>
  <conditionalFormatting sqref="F39:H39 K8:K31 B8:H31">
    <cfRule type="cellIs" dxfId="9" priority="161" stopIfTrue="1" operator="equal">
      <formula>0</formula>
    </cfRule>
  </conditionalFormatting>
  <conditionalFormatting sqref="K39 B39:E39">
    <cfRule type="cellIs" dxfId="8" priority="159" stopIfTrue="1" operator="equal">
      <formula>0</formula>
    </cfRule>
  </conditionalFormatting>
  <conditionalFormatting sqref="K32:K38 B32:H38">
    <cfRule type="cellIs" dxfId="6" priority="13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workbookViewId="0">
      <selection sqref="A1:G1"/>
    </sheetView>
  </sheetViews>
  <sheetFormatPr defaultRowHeight="14.4"/>
  <cols>
    <col min="1" max="1" width="4.5546875" customWidth="1"/>
    <col min="2" max="2" width="10.5546875" customWidth="1"/>
    <col min="3" max="3" width="6.33203125" customWidth="1"/>
    <col min="4" max="4" width="7.109375" customWidth="1"/>
    <col min="5" max="5" width="2.33203125" customWidth="1"/>
    <col min="6" max="6" width="0.5546875" customWidth="1"/>
    <col min="7" max="7" width="4.33203125" customWidth="1"/>
    <col min="8" max="8" width="2.33203125" customWidth="1"/>
    <col min="9" max="9" width="0.5546875" customWidth="1"/>
    <col min="10" max="10" width="1.44140625" customWidth="1"/>
    <col min="11" max="11" width="10.44140625" customWidth="1"/>
    <col min="12" max="12" width="1" customWidth="1"/>
    <col min="13" max="13" width="4.6640625" customWidth="1"/>
    <col min="14" max="14" width="1" customWidth="1"/>
    <col min="15" max="15" width="4.6640625" customWidth="1"/>
    <col min="16" max="17" width="5.6640625" customWidth="1"/>
    <col min="18" max="18" width="5" customWidth="1"/>
    <col min="19" max="19" width="1.6640625" customWidth="1"/>
    <col min="20" max="20" width="10.5546875" customWidth="1"/>
    <col min="21" max="21" width="1.44140625" customWidth="1"/>
    <col min="22" max="22" width="15.44140625" customWidth="1"/>
    <col min="23" max="23" width="1.6640625" customWidth="1"/>
    <col min="24" max="24" width="18.5546875" customWidth="1"/>
    <col min="25" max="25" width="7.109375" customWidth="1"/>
    <col min="257" max="257" width="4.5546875" customWidth="1"/>
    <col min="258" max="258" width="10.5546875" customWidth="1"/>
    <col min="259" max="259" width="6.33203125" customWidth="1"/>
    <col min="260" max="260" width="7.109375" customWidth="1"/>
    <col min="261" max="261" width="2.33203125" customWidth="1"/>
    <col min="262" max="262" width="0.5546875" customWidth="1"/>
    <col min="263" max="263" width="4.33203125" customWidth="1"/>
    <col min="264" max="264" width="2.33203125" customWidth="1"/>
    <col min="265" max="265" width="0.5546875" customWidth="1"/>
    <col min="266" max="266" width="1.44140625" customWidth="1"/>
    <col min="267" max="267" width="10.44140625" customWidth="1"/>
    <col min="268" max="268" width="1" customWidth="1"/>
    <col min="269" max="269" width="4.6640625" customWidth="1"/>
    <col min="270" max="270" width="1" customWidth="1"/>
    <col min="271" max="271" width="4.6640625" customWidth="1"/>
    <col min="272" max="273" width="5.6640625" customWidth="1"/>
    <col min="274" max="274" width="5" customWidth="1"/>
    <col min="275" max="275" width="1.6640625" customWidth="1"/>
    <col min="276" max="276" width="10.5546875" customWidth="1"/>
    <col min="277" max="277" width="1.44140625" customWidth="1"/>
    <col min="278" max="278" width="15.44140625" customWidth="1"/>
    <col min="279" max="279" width="1.6640625" customWidth="1"/>
    <col min="280" max="280" width="18.5546875" customWidth="1"/>
    <col min="281" max="281" width="7.109375" customWidth="1"/>
    <col min="513" max="513" width="4.5546875" customWidth="1"/>
    <col min="514" max="514" width="10.5546875" customWidth="1"/>
    <col min="515" max="515" width="6.33203125" customWidth="1"/>
    <col min="516" max="516" width="7.109375" customWidth="1"/>
    <col min="517" max="517" width="2.33203125" customWidth="1"/>
    <col min="518" max="518" width="0.5546875" customWidth="1"/>
    <col min="519" max="519" width="4.33203125" customWidth="1"/>
    <col min="520" max="520" width="2.33203125" customWidth="1"/>
    <col min="521" max="521" width="0.5546875" customWidth="1"/>
    <col min="522" max="522" width="1.44140625" customWidth="1"/>
    <col min="523" max="523" width="10.44140625" customWidth="1"/>
    <col min="524" max="524" width="1" customWidth="1"/>
    <col min="525" max="525" width="4.6640625" customWidth="1"/>
    <col min="526" max="526" width="1" customWidth="1"/>
    <col min="527" max="527" width="4.6640625" customWidth="1"/>
    <col min="528" max="529" width="5.6640625" customWidth="1"/>
    <col min="530" max="530" width="5" customWidth="1"/>
    <col min="531" max="531" width="1.6640625" customWidth="1"/>
    <col min="532" max="532" width="10.5546875" customWidth="1"/>
    <col min="533" max="533" width="1.44140625" customWidth="1"/>
    <col min="534" max="534" width="15.44140625" customWidth="1"/>
    <col min="535" max="535" width="1.6640625" customWidth="1"/>
    <col min="536" max="536" width="18.5546875" customWidth="1"/>
    <col min="537" max="537" width="7.109375" customWidth="1"/>
    <col min="769" max="769" width="4.5546875" customWidth="1"/>
    <col min="770" max="770" width="10.5546875" customWidth="1"/>
    <col min="771" max="771" width="6.33203125" customWidth="1"/>
    <col min="772" max="772" width="7.109375" customWidth="1"/>
    <col min="773" max="773" width="2.33203125" customWidth="1"/>
    <col min="774" max="774" width="0.5546875" customWidth="1"/>
    <col min="775" max="775" width="4.33203125" customWidth="1"/>
    <col min="776" max="776" width="2.33203125" customWidth="1"/>
    <col min="777" max="777" width="0.5546875" customWidth="1"/>
    <col min="778" max="778" width="1.44140625" customWidth="1"/>
    <col min="779" max="779" width="10.44140625" customWidth="1"/>
    <col min="780" max="780" width="1" customWidth="1"/>
    <col min="781" max="781" width="4.6640625" customWidth="1"/>
    <col min="782" max="782" width="1" customWidth="1"/>
    <col min="783" max="783" width="4.6640625" customWidth="1"/>
    <col min="784" max="785" width="5.6640625" customWidth="1"/>
    <col min="786" max="786" width="5" customWidth="1"/>
    <col min="787" max="787" width="1.6640625" customWidth="1"/>
    <col min="788" max="788" width="10.5546875" customWidth="1"/>
    <col min="789" max="789" width="1.44140625" customWidth="1"/>
    <col min="790" max="790" width="15.44140625" customWidth="1"/>
    <col min="791" max="791" width="1.6640625" customWidth="1"/>
    <col min="792" max="792" width="18.5546875" customWidth="1"/>
    <col min="793" max="793" width="7.109375" customWidth="1"/>
    <col min="1025" max="1025" width="4.5546875" customWidth="1"/>
    <col min="1026" max="1026" width="10.5546875" customWidth="1"/>
    <col min="1027" max="1027" width="6.33203125" customWidth="1"/>
    <col min="1028" max="1028" width="7.109375" customWidth="1"/>
    <col min="1029" max="1029" width="2.33203125" customWidth="1"/>
    <col min="1030" max="1030" width="0.5546875" customWidth="1"/>
    <col min="1031" max="1031" width="4.33203125" customWidth="1"/>
    <col min="1032" max="1032" width="2.33203125" customWidth="1"/>
    <col min="1033" max="1033" width="0.5546875" customWidth="1"/>
    <col min="1034" max="1034" width="1.44140625" customWidth="1"/>
    <col min="1035" max="1035" width="10.44140625" customWidth="1"/>
    <col min="1036" max="1036" width="1" customWidth="1"/>
    <col min="1037" max="1037" width="4.6640625" customWidth="1"/>
    <col min="1038" max="1038" width="1" customWidth="1"/>
    <col min="1039" max="1039" width="4.6640625" customWidth="1"/>
    <col min="1040" max="1041" width="5.6640625" customWidth="1"/>
    <col min="1042" max="1042" width="5" customWidth="1"/>
    <col min="1043" max="1043" width="1.6640625" customWidth="1"/>
    <col min="1044" max="1044" width="10.5546875" customWidth="1"/>
    <col min="1045" max="1045" width="1.44140625" customWidth="1"/>
    <col min="1046" max="1046" width="15.44140625" customWidth="1"/>
    <col min="1047" max="1047" width="1.6640625" customWidth="1"/>
    <col min="1048" max="1048" width="18.5546875" customWidth="1"/>
    <col min="1049" max="1049" width="7.109375" customWidth="1"/>
    <col min="1281" max="1281" width="4.5546875" customWidth="1"/>
    <col min="1282" max="1282" width="10.5546875" customWidth="1"/>
    <col min="1283" max="1283" width="6.33203125" customWidth="1"/>
    <col min="1284" max="1284" width="7.109375" customWidth="1"/>
    <col min="1285" max="1285" width="2.33203125" customWidth="1"/>
    <col min="1286" max="1286" width="0.5546875" customWidth="1"/>
    <col min="1287" max="1287" width="4.33203125" customWidth="1"/>
    <col min="1288" max="1288" width="2.33203125" customWidth="1"/>
    <col min="1289" max="1289" width="0.5546875" customWidth="1"/>
    <col min="1290" max="1290" width="1.44140625" customWidth="1"/>
    <col min="1291" max="1291" width="10.44140625" customWidth="1"/>
    <col min="1292" max="1292" width="1" customWidth="1"/>
    <col min="1293" max="1293" width="4.6640625" customWidth="1"/>
    <col min="1294" max="1294" width="1" customWidth="1"/>
    <col min="1295" max="1295" width="4.6640625" customWidth="1"/>
    <col min="1296" max="1297" width="5.6640625" customWidth="1"/>
    <col min="1298" max="1298" width="5" customWidth="1"/>
    <col min="1299" max="1299" width="1.6640625" customWidth="1"/>
    <col min="1300" max="1300" width="10.5546875" customWidth="1"/>
    <col min="1301" max="1301" width="1.44140625" customWidth="1"/>
    <col min="1302" max="1302" width="15.44140625" customWidth="1"/>
    <col min="1303" max="1303" width="1.6640625" customWidth="1"/>
    <col min="1304" max="1304" width="18.5546875" customWidth="1"/>
    <col min="1305" max="1305" width="7.109375" customWidth="1"/>
    <col min="1537" max="1537" width="4.5546875" customWidth="1"/>
    <col min="1538" max="1538" width="10.5546875" customWidth="1"/>
    <col min="1539" max="1539" width="6.33203125" customWidth="1"/>
    <col min="1540" max="1540" width="7.109375" customWidth="1"/>
    <col min="1541" max="1541" width="2.33203125" customWidth="1"/>
    <col min="1542" max="1542" width="0.5546875" customWidth="1"/>
    <col min="1543" max="1543" width="4.33203125" customWidth="1"/>
    <col min="1544" max="1544" width="2.33203125" customWidth="1"/>
    <col min="1545" max="1545" width="0.5546875" customWidth="1"/>
    <col min="1546" max="1546" width="1.44140625" customWidth="1"/>
    <col min="1547" max="1547" width="10.44140625" customWidth="1"/>
    <col min="1548" max="1548" width="1" customWidth="1"/>
    <col min="1549" max="1549" width="4.6640625" customWidth="1"/>
    <col min="1550" max="1550" width="1" customWidth="1"/>
    <col min="1551" max="1551" width="4.6640625" customWidth="1"/>
    <col min="1552" max="1553" width="5.6640625" customWidth="1"/>
    <col min="1554" max="1554" width="5" customWidth="1"/>
    <col min="1555" max="1555" width="1.6640625" customWidth="1"/>
    <col min="1556" max="1556" width="10.5546875" customWidth="1"/>
    <col min="1557" max="1557" width="1.44140625" customWidth="1"/>
    <col min="1558" max="1558" width="15.44140625" customWidth="1"/>
    <col min="1559" max="1559" width="1.6640625" customWidth="1"/>
    <col min="1560" max="1560" width="18.5546875" customWidth="1"/>
    <col min="1561" max="1561" width="7.109375" customWidth="1"/>
    <col min="1793" max="1793" width="4.5546875" customWidth="1"/>
    <col min="1794" max="1794" width="10.5546875" customWidth="1"/>
    <col min="1795" max="1795" width="6.33203125" customWidth="1"/>
    <col min="1796" max="1796" width="7.109375" customWidth="1"/>
    <col min="1797" max="1797" width="2.33203125" customWidth="1"/>
    <col min="1798" max="1798" width="0.5546875" customWidth="1"/>
    <col min="1799" max="1799" width="4.33203125" customWidth="1"/>
    <col min="1800" max="1800" width="2.33203125" customWidth="1"/>
    <col min="1801" max="1801" width="0.5546875" customWidth="1"/>
    <col min="1802" max="1802" width="1.44140625" customWidth="1"/>
    <col min="1803" max="1803" width="10.44140625" customWidth="1"/>
    <col min="1804" max="1804" width="1" customWidth="1"/>
    <col min="1805" max="1805" width="4.6640625" customWidth="1"/>
    <col min="1806" max="1806" width="1" customWidth="1"/>
    <col min="1807" max="1807" width="4.6640625" customWidth="1"/>
    <col min="1808" max="1809" width="5.6640625" customWidth="1"/>
    <col min="1810" max="1810" width="5" customWidth="1"/>
    <col min="1811" max="1811" width="1.6640625" customWidth="1"/>
    <col min="1812" max="1812" width="10.5546875" customWidth="1"/>
    <col min="1813" max="1813" width="1.44140625" customWidth="1"/>
    <col min="1814" max="1814" width="15.44140625" customWidth="1"/>
    <col min="1815" max="1815" width="1.6640625" customWidth="1"/>
    <col min="1816" max="1816" width="18.5546875" customWidth="1"/>
    <col min="1817" max="1817" width="7.109375" customWidth="1"/>
    <col min="2049" max="2049" width="4.5546875" customWidth="1"/>
    <col min="2050" max="2050" width="10.5546875" customWidth="1"/>
    <col min="2051" max="2051" width="6.33203125" customWidth="1"/>
    <col min="2052" max="2052" width="7.109375" customWidth="1"/>
    <col min="2053" max="2053" width="2.33203125" customWidth="1"/>
    <col min="2054" max="2054" width="0.5546875" customWidth="1"/>
    <col min="2055" max="2055" width="4.33203125" customWidth="1"/>
    <col min="2056" max="2056" width="2.33203125" customWidth="1"/>
    <col min="2057" max="2057" width="0.5546875" customWidth="1"/>
    <col min="2058" max="2058" width="1.44140625" customWidth="1"/>
    <col min="2059" max="2059" width="10.44140625" customWidth="1"/>
    <col min="2060" max="2060" width="1" customWidth="1"/>
    <col min="2061" max="2061" width="4.6640625" customWidth="1"/>
    <col min="2062" max="2062" width="1" customWidth="1"/>
    <col min="2063" max="2063" width="4.6640625" customWidth="1"/>
    <col min="2064" max="2065" width="5.6640625" customWidth="1"/>
    <col min="2066" max="2066" width="5" customWidth="1"/>
    <col min="2067" max="2067" width="1.6640625" customWidth="1"/>
    <col min="2068" max="2068" width="10.5546875" customWidth="1"/>
    <col min="2069" max="2069" width="1.44140625" customWidth="1"/>
    <col min="2070" max="2070" width="15.44140625" customWidth="1"/>
    <col min="2071" max="2071" width="1.6640625" customWidth="1"/>
    <col min="2072" max="2072" width="18.5546875" customWidth="1"/>
    <col min="2073" max="2073" width="7.109375" customWidth="1"/>
    <col min="2305" max="2305" width="4.5546875" customWidth="1"/>
    <col min="2306" max="2306" width="10.5546875" customWidth="1"/>
    <col min="2307" max="2307" width="6.33203125" customWidth="1"/>
    <col min="2308" max="2308" width="7.109375" customWidth="1"/>
    <col min="2309" max="2309" width="2.33203125" customWidth="1"/>
    <col min="2310" max="2310" width="0.5546875" customWidth="1"/>
    <col min="2311" max="2311" width="4.33203125" customWidth="1"/>
    <col min="2312" max="2312" width="2.33203125" customWidth="1"/>
    <col min="2313" max="2313" width="0.5546875" customWidth="1"/>
    <col min="2314" max="2314" width="1.44140625" customWidth="1"/>
    <col min="2315" max="2315" width="10.44140625" customWidth="1"/>
    <col min="2316" max="2316" width="1" customWidth="1"/>
    <col min="2317" max="2317" width="4.6640625" customWidth="1"/>
    <col min="2318" max="2318" width="1" customWidth="1"/>
    <col min="2319" max="2319" width="4.6640625" customWidth="1"/>
    <col min="2320" max="2321" width="5.6640625" customWidth="1"/>
    <col min="2322" max="2322" width="5" customWidth="1"/>
    <col min="2323" max="2323" width="1.6640625" customWidth="1"/>
    <col min="2324" max="2324" width="10.5546875" customWidth="1"/>
    <col min="2325" max="2325" width="1.44140625" customWidth="1"/>
    <col min="2326" max="2326" width="15.44140625" customWidth="1"/>
    <col min="2327" max="2327" width="1.6640625" customWidth="1"/>
    <col min="2328" max="2328" width="18.5546875" customWidth="1"/>
    <col min="2329" max="2329" width="7.109375" customWidth="1"/>
    <col min="2561" max="2561" width="4.5546875" customWidth="1"/>
    <col min="2562" max="2562" width="10.5546875" customWidth="1"/>
    <col min="2563" max="2563" width="6.33203125" customWidth="1"/>
    <col min="2564" max="2564" width="7.109375" customWidth="1"/>
    <col min="2565" max="2565" width="2.33203125" customWidth="1"/>
    <col min="2566" max="2566" width="0.5546875" customWidth="1"/>
    <col min="2567" max="2567" width="4.33203125" customWidth="1"/>
    <col min="2568" max="2568" width="2.33203125" customWidth="1"/>
    <col min="2569" max="2569" width="0.5546875" customWidth="1"/>
    <col min="2570" max="2570" width="1.44140625" customWidth="1"/>
    <col min="2571" max="2571" width="10.44140625" customWidth="1"/>
    <col min="2572" max="2572" width="1" customWidth="1"/>
    <col min="2573" max="2573" width="4.6640625" customWidth="1"/>
    <col min="2574" max="2574" width="1" customWidth="1"/>
    <col min="2575" max="2575" width="4.6640625" customWidth="1"/>
    <col min="2576" max="2577" width="5.6640625" customWidth="1"/>
    <col min="2578" max="2578" width="5" customWidth="1"/>
    <col min="2579" max="2579" width="1.6640625" customWidth="1"/>
    <col min="2580" max="2580" width="10.5546875" customWidth="1"/>
    <col min="2581" max="2581" width="1.44140625" customWidth="1"/>
    <col min="2582" max="2582" width="15.44140625" customWidth="1"/>
    <col min="2583" max="2583" width="1.6640625" customWidth="1"/>
    <col min="2584" max="2584" width="18.5546875" customWidth="1"/>
    <col min="2585" max="2585" width="7.109375" customWidth="1"/>
    <col min="2817" max="2817" width="4.5546875" customWidth="1"/>
    <col min="2818" max="2818" width="10.5546875" customWidth="1"/>
    <col min="2819" max="2819" width="6.33203125" customWidth="1"/>
    <col min="2820" max="2820" width="7.109375" customWidth="1"/>
    <col min="2821" max="2821" width="2.33203125" customWidth="1"/>
    <col min="2822" max="2822" width="0.5546875" customWidth="1"/>
    <col min="2823" max="2823" width="4.33203125" customWidth="1"/>
    <col min="2824" max="2824" width="2.33203125" customWidth="1"/>
    <col min="2825" max="2825" width="0.5546875" customWidth="1"/>
    <col min="2826" max="2826" width="1.44140625" customWidth="1"/>
    <col min="2827" max="2827" width="10.44140625" customWidth="1"/>
    <col min="2828" max="2828" width="1" customWidth="1"/>
    <col min="2829" max="2829" width="4.6640625" customWidth="1"/>
    <col min="2830" max="2830" width="1" customWidth="1"/>
    <col min="2831" max="2831" width="4.6640625" customWidth="1"/>
    <col min="2832" max="2833" width="5.6640625" customWidth="1"/>
    <col min="2834" max="2834" width="5" customWidth="1"/>
    <col min="2835" max="2835" width="1.6640625" customWidth="1"/>
    <col min="2836" max="2836" width="10.5546875" customWidth="1"/>
    <col min="2837" max="2837" width="1.44140625" customWidth="1"/>
    <col min="2838" max="2838" width="15.44140625" customWidth="1"/>
    <col min="2839" max="2839" width="1.6640625" customWidth="1"/>
    <col min="2840" max="2840" width="18.5546875" customWidth="1"/>
    <col min="2841" max="2841" width="7.109375" customWidth="1"/>
    <col min="3073" max="3073" width="4.5546875" customWidth="1"/>
    <col min="3074" max="3074" width="10.5546875" customWidth="1"/>
    <col min="3075" max="3075" width="6.33203125" customWidth="1"/>
    <col min="3076" max="3076" width="7.109375" customWidth="1"/>
    <col min="3077" max="3077" width="2.33203125" customWidth="1"/>
    <col min="3078" max="3078" width="0.5546875" customWidth="1"/>
    <col min="3079" max="3079" width="4.33203125" customWidth="1"/>
    <col min="3080" max="3080" width="2.33203125" customWidth="1"/>
    <col min="3081" max="3081" width="0.5546875" customWidth="1"/>
    <col min="3082" max="3082" width="1.44140625" customWidth="1"/>
    <col min="3083" max="3083" width="10.44140625" customWidth="1"/>
    <col min="3084" max="3084" width="1" customWidth="1"/>
    <col min="3085" max="3085" width="4.6640625" customWidth="1"/>
    <col min="3086" max="3086" width="1" customWidth="1"/>
    <col min="3087" max="3087" width="4.6640625" customWidth="1"/>
    <col min="3088" max="3089" width="5.6640625" customWidth="1"/>
    <col min="3090" max="3090" width="5" customWidth="1"/>
    <col min="3091" max="3091" width="1.6640625" customWidth="1"/>
    <col min="3092" max="3092" width="10.5546875" customWidth="1"/>
    <col min="3093" max="3093" width="1.44140625" customWidth="1"/>
    <col min="3094" max="3094" width="15.44140625" customWidth="1"/>
    <col min="3095" max="3095" width="1.6640625" customWidth="1"/>
    <col min="3096" max="3096" width="18.5546875" customWidth="1"/>
    <col min="3097" max="3097" width="7.109375" customWidth="1"/>
    <col min="3329" max="3329" width="4.5546875" customWidth="1"/>
    <col min="3330" max="3330" width="10.5546875" customWidth="1"/>
    <col min="3331" max="3331" width="6.33203125" customWidth="1"/>
    <col min="3332" max="3332" width="7.109375" customWidth="1"/>
    <col min="3333" max="3333" width="2.33203125" customWidth="1"/>
    <col min="3334" max="3334" width="0.5546875" customWidth="1"/>
    <col min="3335" max="3335" width="4.33203125" customWidth="1"/>
    <col min="3336" max="3336" width="2.33203125" customWidth="1"/>
    <col min="3337" max="3337" width="0.5546875" customWidth="1"/>
    <col min="3338" max="3338" width="1.44140625" customWidth="1"/>
    <col min="3339" max="3339" width="10.44140625" customWidth="1"/>
    <col min="3340" max="3340" width="1" customWidth="1"/>
    <col min="3341" max="3341" width="4.6640625" customWidth="1"/>
    <col min="3342" max="3342" width="1" customWidth="1"/>
    <col min="3343" max="3343" width="4.6640625" customWidth="1"/>
    <col min="3344" max="3345" width="5.6640625" customWidth="1"/>
    <col min="3346" max="3346" width="5" customWidth="1"/>
    <col min="3347" max="3347" width="1.6640625" customWidth="1"/>
    <col min="3348" max="3348" width="10.5546875" customWidth="1"/>
    <col min="3349" max="3349" width="1.44140625" customWidth="1"/>
    <col min="3350" max="3350" width="15.44140625" customWidth="1"/>
    <col min="3351" max="3351" width="1.6640625" customWidth="1"/>
    <col min="3352" max="3352" width="18.5546875" customWidth="1"/>
    <col min="3353" max="3353" width="7.109375" customWidth="1"/>
    <col min="3585" max="3585" width="4.5546875" customWidth="1"/>
    <col min="3586" max="3586" width="10.5546875" customWidth="1"/>
    <col min="3587" max="3587" width="6.33203125" customWidth="1"/>
    <col min="3588" max="3588" width="7.109375" customWidth="1"/>
    <col min="3589" max="3589" width="2.33203125" customWidth="1"/>
    <col min="3590" max="3590" width="0.5546875" customWidth="1"/>
    <col min="3591" max="3591" width="4.33203125" customWidth="1"/>
    <col min="3592" max="3592" width="2.33203125" customWidth="1"/>
    <col min="3593" max="3593" width="0.5546875" customWidth="1"/>
    <col min="3594" max="3594" width="1.44140625" customWidth="1"/>
    <col min="3595" max="3595" width="10.44140625" customWidth="1"/>
    <col min="3596" max="3596" width="1" customWidth="1"/>
    <col min="3597" max="3597" width="4.6640625" customWidth="1"/>
    <col min="3598" max="3598" width="1" customWidth="1"/>
    <col min="3599" max="3599" width="4.6640625" customWidth="1"/>
    <col min="3600" max="3601" width="5.6640625" customWidth="1"/>
    <col min="3602" max="3602" width="5" customWidth="1"/>
    <col min="3603" max="3603" width="1.6640625" customWidth="1"/>
    <col min="3604" max="3604" width="10.5546875" customWidth="1"/>
    <col min="3605" max="3605" width="1.44140625" customWidth="1"/>
    <col min="3606" max="3606" width="15.44140625" customWidth="1"/>
    <col min="3607" max="3607" width="1.6640625" customWidth="1"/>
    <col min="3608" max="3608" width="18.5546875" customWidth="1"/>
    <col min="3609" max="3609" width="7.109375" customWidth="1"/>
    <col min="3841" max="3841" width="4.5546875" customWidth="1"/>
    <col min="3842" max="3842" width="10.5546875" customWidth="1"/>
    <col min="3843" max="3843" width="6.33203125" customWidth="1"/>
    <col min="3844" max="3844" width="7.109375" customWidth="1"/>
    <col min="3845" max="3845" width="2.33203125" customWidth="1"/>
    <col min="3846" max="3846" width="0.5546875" customWidth="1"/>
    <col min="3847" max="3847" width="4.33203125" customWidth="1"/>
    <col min="3848" max="3848" width="2.33203125" customWidth="1"/>
    <col min="3849" max="3849" width="0.5546875" customWidth="1"/>
    <col min="3850" max="3850" width="1.44140625" customWidth="1"/>
    <col min="3851" max="3851" width="10.44140625" customWidth="1"/>
    <col min="3852" max="3852" width="1" customWidth="1"/>
    <col min="3853" max="3853" width="4.6640625" customWidth="1"/>
    <col min="3854" max="3854" width="1" customWidth="1"/>
    <col min="3855" max="3855" width="4.6640625" customWidth="1"/>
    <col min="3856" max="3857" width="5.6640625" customWidth="1"/>
    <col min="3858" max="3858" width="5" customWidth="1"/>
    <col min="3859" max="3859" width="1.6640625" customWidth="1"/>
    <col min="3860" max="3860" width="10.5546875" customWidth="1"/>
    <col min="3861" max="3861" width="1.44140625" customWidth="1"/>
    <col min="3862" max="3862" width="15.44140625" customWidth="1"/>
    <col min="3863" max="3863" width="1.6640625" customWidth="1"/>
    <col min="3864" max="3864" width="18.5546875" customWidth="1"/>
    <col min="3865" max="3865" width="7.109375" customWidth="1"/>
    <col min="4097" max="4097" width="4.5546875" customWidth="1"/>
    <col min="4098" max="4098" width="10.5546875" customWidth="1"/>
    <col min="4099" max="4099" width="6.33203125" customWidth="1"/>
    <col min="4100" max="4100" width="7.109375" customWidth="1"/>
    <col min="4101" max="4101" width="2.33203125" customWidth="1"/>
    <col min="4102" max="4102" width="0.5546875" customWidth="1"/>
    <col min="4103" max="4103" width="4.33203125" customWidth="1"/>
    <col min="4104" max="4104" width="2.33203125" customWidth="1"/>
    <col min="4105" max="4105" width="0.5546875" customWidth="1"/>
    <col min="4106" max="4106" width="1.44140625" customWidth="1"/>
    <col min="4107" max="4107" width="10.44140625" customWidth="1"/>
    <col min="4108" max="4108" width="1" customWidth="1"/>
    <col min="4109" max="4109" width="4.6640625" customWidth="1"/>
    <col min="4110" max="4110" width="1" customWidth="1"/>
    <col min="4111" max="4111" width="4.6640625" customWidth="1"/>
    <col min="4112" max="4113" width="5.6640625" customWidth="1"/>
    <col min="4114" max="4114" width="5" customWidth="1"/>
    <col min="4115" max="4115" width="1.6640625" customWidth="1"/>
    <col min="4116" max="4116" width="10.5546875" customWidth="1"/>
    <col min="4117" max="4117" width="1.44140625" customWidth="1"/>
    <col min="4118" max="4118" width="15.44140625" customWidth="1"/>
    <col min="4119" max="4119" width="1.6640625" customWidth="1"/>
    <col min="4120" max="4120" width="18.5546875" customWidth="1"/>
    <col min="4121" max="4121" width="7.109375" customWidth="1"/>
    <col min="4353" max="4353" width="4.5546875" customWidth="1"/>
    <col min="4354" max="4354" width="10.5546875" customWidth="1"/>
    <col min="4355" max="4355" width="6.33203125" customWidth="1"/>
    <col min="4356" max="4356" width="7.109375" customWidth="1"/>
    <col min="4357" max="4357" width="2.33203125" customWidth="1"/>
    <col min="4358" max="4358" width="0.5546875" customWidth="1"/>
    <col min="4359" max="4359" width="4.33203125" customWidth="1"/>
    <col min="4360" max="4360" width="2.33203125" customWidth="1"/>
    <col min="4361" max="4361" width="0.5546875" customWidth="1"/>
    <col min="4362" max="4362" width="1.44140625" customWidth="1"/>
    <col min="4363" max="4363" width="10.44140625" customWidth="1"/>
    <col min="4364" max="4364" width="1" customWidth="1"/>
    <col min="4365" max="4365" width="4.6640625" customWidth="1"/>
    <col min="4366" max="4366" width="1" customWidth="1"/>
    <col min="4367" max="4367" width="4.6640625" customWidth="1"/>
    <col min="4368" max="4369" width="5.6640625" customWidth="1"/>
    <col min="4370" max="4370" width="5" customWidth="1"/>
    <col min="4371" max="4371" width="1.6640625" customWidth="1"/>
    <col min="4372" max="4372" width="10.5546875" customWidth="1"/>
    <col min="4373" max="4373" width="1.44140625" customWidth="1"/>
    <col min="4374" max="4374" width="15.44140625" customWidth="1"/>
    <col min="4375" max="4375" width="1.6640625" customWidth="1"/>
    <col min="4376" max="4376" width="18.5546875" customWidth="1"/>
    <col min="4377" max="4377" width="7.109375" customWidth="1"/>
    <col min="4609" max="4609" width="4.5546875" customWidth="1"/>
    <col min="4610" max="4610" width="10.5546875" customWidth="1"/>
    <col min="4611" max="4611" width="6.33203125" customWidth="1"/>
    <col min="4612" max="4612" width="7.109375" customWidth="1"/>
    <col min="4613" max="4613" width="2.33203125" customWidth="1"/>
    <col min="4614" max="4614" width="0.5546875" customWidth="1"/>
    <col min="4615" max="4615" width="4.33203125" customWidth="1"/>
    <col min="4616" max="4616" width="2.33203125" customWidth="1"/>
    <col min="4617" max="4617" width="0.5546875" customWidth="1"/>
    <col min="4618" max="4618" width="1.44140625" customWidth="1"/>
    <col min="4619" max="4619" width="10.44140625" customWidth="1"/>
    <col min="4620" max="4620" width="1" customWidth="1"/>
    <col min="4621" max="4621" width="4.6640625" customWidth="1"/>
    <col min="4622" max="4622" width="1" customWidth="1"/>
    <col min="4623" max="4623" width="4.6640625" customWidth="1"/>
    <col min="4624" max="4625" width="5.6640625" customWidth="1"/>
    <col min="4626" max="4626" width="5" customWidth="1"/>
    <col min="4627" max="4627" width="1.6640625" customWidth="1"/>
    <col min="4628" max="4628" width="10.5546875" customWidth="1"/>
    <col min="4629" max="4629" width="1.44140625" customWidth="1"/>
    <col min="4630" max="4630" width="15.44140625" customWidth="1"/>
    <col min="4631" max="4631" width="1.6640625" customWidth="1"/>
    <col min="4632" max="4632" width="18.5546875" customWidth="1"/>
    <col min="4633" max="4633" width="7.109375" customWidth="1"/>
    <col min="4865" max="4865" width="4.5546875" customWidth="1"/>
    <col min="4866" max="4866" width="10.5546875" customWidth="1"/>
    <col min="4867" max="4867" width="6.33203125" customWidth="1"/>
    <col min="4868" max="4868" width="7.109375" customWidth="1"/>
    <col min="4869" max="4869" width="2.33203125" customWidth="1"/>
    <col min="4870" max="4870" width="0.5546875" customWidth="1"/>
    <col min="4871" max="4871" width="4.33203125" customWidth="1"/>
    <col min="4872" max="4872" width="2.33203125" customWidth="1"/>
    <col min="4873" max="4873" width="0.5546875" customWidth="1"/>
    <col min="4874" max="4874" width="1.44140625" customWidth="1"/>
    <col min="4875" max="4875" width="10.44140625" customWidth="1"/>
    <col min="4876" max="4876" width="1" customWidth="1"/>
    <col min="4877" max="4877" width="4.6640625" customWidth="1"/>
    <col min="4878" max="4878" width="1" customWidth="1"/>
    <col min="4879" max="4879" width="4.6640625" customWidth="1"/>
    <col min="4880" max="4881" width="5.6640625" customWidth="1"/>
    <col min="4882" max="4882" width="5" customWidth="1"/>
    <col min="4883" max="4883" width="1.6640625" customWidth="1"/>
    <col min="4884" max="4884" width="10.5546875" customWidth="1"/>
    <col min="4885" max="4885" width="1.44140625" customWidth="1"/>
    <col min="4886" max="4886" width="15.44140625" customWidth="1"/>
    <col min="4887" max="4887" width="1.6640625" customWidth="1"/>
    <col min="4888" max="4888" width="18.5546875" customWidth="1"/>
    <col min="4889" max="4889" width="7.109375" customWidth="1"/>
    <col min="5121" max="5121" width="4.5546875" customWidth="1"/>
    <col min="5122" max="5122" width="10.5546875" customWidth="1"/>
    <col min="5123" max="5123" width="6.33203125" customWidth="1"/>
    <col min="5124" max="5124" width="7.109375" customWidth="1"/>
    <col min="5125" max="5125" width="2.33203125" customWidth="1"/>
    <col min="5126" max="5126" width="0.5546875" customWidth="1"/>
    <col min="5127" max="5127" width="4.33203125" customWidth="1"/>
    <col min="5128" max="5128" width="2.33203125" customWidth="1"/>
    <col min="5129" max="5129" width="0.5546875" customWidth="1"/>
    <col min="5130" max="5130" width="1.44140625" customWidth="1"/>
    <col min="5131" max="5131" width="10.44140625" customWidth="1"/>
    <col min="5132" max="5132" width="1" customWidth="1"/>
    <col min="5133" max="5133" width="4.6640625" customWidth="1"/>
    <col min="5134" max="5134" width="1" customWidth="1"/>
    <col min="5135" max="5135" width="4.6640625" customWidth="1"/>
    <col min="5136" max="5137" width="5.6640625" customWidth="1"/>
    <col min="5138" max="5138" width="5" customWidth="1"/>
    <col min="5139" max="5139" width="1.6640625" customWidth="1"/>
    <col min="5140" max="5140" width="10.5546875" customWidth="1"/>
    <col min="5141" max="5141" width="1.44140625" customWidth="1"/>
    <col min="5142" max="5142" width="15.44140625" customWidth="1"/>
    <col min="5143" max="5143" width="1.6640625" customWidth="1"/>
    <col min="5144" max="5144" width="18.5546875" customWidth="1"/>
    <col min="5145" max="5145" width="7.109375" customWidth="1"/>
    <col min="5377" max="5377" width="4.5546875" customWidth="1"/>
    <col min="5378" max="5378" width="10.5546875" customWidth="1"/>
    <col min="5379" max="5379" width="6.33203125" customWidth="1"/>
    <col min="5380" max="5380" width="7.109375" customWidth="1"/>
    <col min="5381" max="5381" width="2.33203125" customWidth="1"/>
    <col min="5382" max="5382" width="0.5546875" customWidth="1"/>
    <col min="5383" max="5383" width="4.33203125" customWidth="1"/>
    <col min="5384" max="5384" width="2.33203125" customWidth="1"/>
    <col min="5385" max="5385" width="0.5546875" customWidth="1"/>
    <col min="5386" max="5386" width="1.44140625" customWidth="1"/>
    <col min="5387" max="5387" width="10.44140625" customWidth="1"/>
    <col min="5388" max="5388" width="1" customWidth="1"/>
    <col min="5389" max="5389" width="4.6640625" customWidth="1"/>
    <col min="5390" max="5390" width="1" customWidth="1"/>
    <col min="5391" max="5391" width="4.6640625" customWidth="1"/>
    <col min="5392" max="5393" width="5.6640625" customWidth="1"/>
    <col min="5394" max="5394" width="5" customWidth="1"/>
    <col min="5395" max="5395" width="1.6640625" customWidth="1"/>
    <col min="5396" max="5396" width="10.5546875" customWidth="1"/>
    <col min="5397" max="5397" width="1.44140625" customWidth="1"/>
    <col min="5398" max="5398" width="15.44140625" customWidth="1"/>
    <col min="5399" max="5399" width="1.6640625" customWidth="1"/>
    <col min="5400" max="5400" width="18.5546875" customWidth="1"/>
    <col min="5401" max="5401" width="7.109375" customWidth="1"/>
    <col min="5633" max="5633" width="4.5546875" customWidth="1"/>
    <col min="5634" max="5634" width="10.5546875" customWidth="1"/>
    <col min="5635" max="5635" width="6.33203125" customWidth="1"/>
    <col min="5636" max="5636" width="7.109375" customWidth="1"/>
    <col min="5637" max="5637" width="2.33203125" customWidth="1"/>
    <col min="5638" max="5638" width="0.5546875" customWidth="1"/>
    <col min="5639" max="5639" width="4.33203125" customWidth="1"/>
    <col min="5640" max="5640" width="2.33203125" customWidth="1"/>
    <col min="5641" max="5641" width="0.5546875" customWidth="1"/>
    <col min="5642" max="5642" width="1.44140625" customWidth="1"/>
    <col min="5643" max="5643" width="10.44140625" customWidth="1"/>
    <col min="5644" max="5644" width="1" customWidth="1"/>
    <col min="5645" max="5645" width="4.6640625" customWidth="1"/>
    <col min="5646" max="5646" width="1" customWidth="1"/>
    <col min="5647" max="5647" width="4.6640625" customWidth="1"/>
    <col min="5648" max="5649" width="5.6640625" customWidth="1"/>
    <col min="5650" max="5650" width="5" customWidth="1"/>
    <col min="5651" max="5651" width="1.6640625" customWidth="1"/>
    <col min="5652" max="5652" width="10.5546875" customWidth="1"/>
    <col min="5653" max="5653" width="1.44140625" customWidth="1"/>
    <col min="5654" max="5654" width="15.44140625" customWidth="1"/>
    <col min="5655" max="5655" width="1.6640625" customWidth="1"/>
    <col min="5656" max="5656" width="18.5546875" customWidth="1"/>
    <col min="5657" max="5657" width="7.109375" customWidth="1"/>
    <col min="5889" max="5889" width="4.5546875" customWidth="1"/>
    <col min="5890" max="5890" width="10.5546875" customWidth="1"/>
    <col min="5891" max="5891" width="6.33203125" customWidth="1"/>
    <col min="5892" max="5892" width="7.109375" customWidth="1"/>
    <col min="5893" max="5893" width="2.33203125" customWidth="1"/>
    <col min="5894" max="5894" width="0.5546875" customWidth="1"/>
    <col min="5895" max="5895" width="4.33203125" customWidth="1"/>
    <col min="5896" max="5896" width="2.33203125" customWidth="1"/>
    <col min="5897" max="5897" width="0.5546875" customWidth="1"/>
    <col min="5898" max="5898" width="1.44140625" customWidth="1"/>
    <col min="5899" max="5899" width="10.44140625" customWidth="1"/>
    <col min="5900" max="5900" width="1" customWidth="1"/>
    <col min="5901" max="5901" width="4.6640625" customWidth="1"/>
    <col min="5902" max="5902" width="1" customWidth="1"/>
    <col min="5903" max="5903" width="4.6640625" customWidth="1"/>
    <col min="5904" max="5905" width="5.6640625" customWidth="1"/>
    <col min="5906" max="5906" width="5" customWidth="1"/>
    <col min="5907" max="5907" width="1.6640625" customWidth="1"/>
    <col min="5908" max="5908" width="10.5546875" customWidth="1"/>
    <col min="5909" max="5909" width="1.44140625" customWidth="1"/>
    <col min="5910" max="5910" width="15.44140625" customWidth="1"/>
    <col min="5911" max="5911" width="1.6640625" customWidth="1"/>
    <col min="5912" max="5912" width="18.5546875" customWidth="1"/>
    <col min="5913" max="5913" width="7.109375" customWidth="1"/>
    <col min="6145" max="6145" width="4.5546875" customWidth="1"/>
    <col min="6146" max="6146" width="10.5546875" customWidth="1"/>
    <col min="6147" max="6147" width="6.33203125" customWidth="1"/>
    <col min="6148" max="6148" width="7.109375" customWidth="1"/>
    <col min="6149" max="6149" width="2.33203125" customWidth="1"/>
    <col min="6150" max="6150" width="0.5546875" customWidth="1"/>
    <col min="6151" max="6151" width="4.33203125" customWidth="1"/>
    <col min="6152" max="6152" width="2.33203125" customWidth="1"/>
    <col min="6153" max="6153" width="0.5546875" customWidth="1"/>
    <col min="6154" max="6154" width="1.44140625" customWidth="1"/>
    <col min="6155" max="6155" width="10.44140625" customWidth="1"/>
    <col min="6156" max="6156" width="1" customWidth="1"/>
    <col min="6157" max="6157" width="4.6640625" customWidth="1"/>
    <col min="6158" max="6158" width="1" customWidth="1"/>
    <col min="6159" max="6159" width="4.6640625" customWidth="1"/>
    <col min="6160" max="6161" width="5.6640625" customWidth="1"/>
    <col min="6162" max="6162" width="5" customWidth="1"/>
    <col min="6163" max="6163" width="1.6640625" customWidth="1"/>
    <col min="6164" max="6164" width="10.5546875" customWidth="1"/>
    <col min="6165" max="6165" width="1.44140625" customWidth="1"/>
    <col min="6166" max="6166" width="15.44140625" customWidth="1"/>
    <col min="6167" max="6167" width="1.6640625" customWidth="1"/>
    <col min="6168" max="6168" width="18.5546875" customWidth="1"/>
    <col min="6169" max="6169" width="7.109375" customWidth="1"/>
    <col min="6401" max="6401" width="4.5546875" customWidth="1"/>
    <col min="6402" max="6402" width="10.5546875" customWidth="1"/>
    <col min="6403" max="6403" width="6.33203125" customWidth="1"/>
    <col min="6404" max="6404" width="7.109375" customWidth="1"/>
    <col min="6405" max="6405" width="2.33203125" customWidth="1"/>
    <col min="6406" max="6406" width="0.5546875" customWidth="1"/>
    <col min="6407" max="6407" width="4.33203125" customWidth="1"/>
    <col min="6408" max="6408" width="2.33203125" customWidth="1"/>
    <col min="6409" max="6409" width="0.5546875" customWidth="1"/>
    <col min="6410" max="6410" width="1.44140625" customWidth="1"/>
    <col min="6411" max="6411" width="10.44140625" customWidth="1"/>
    <col min="6412" max="6412" width="1" customWidth="1"/>
    <col min="6413" max="6413" width="4.6640625" customWidth="1"/>
    <col min="6414" max="6414" width="1" customWidth="1"/>
    <col min="6415" max="6415" width="4.6640625" customWidth="1"/>
    <col min="6416" max="6417" width="5.6640625" customWidth="1"/>
    <col min="6418" max="6418" width="5" customWidth="1"/>
    <col min="6419" max="6419" width="1.6640625" customWidth="1"/>
    <col min="6420" max="6420" width="10.5546875" customWidth="1"/>
    <col min="6421" max="6421" width="1.44140625" customWidth="1"/>
    <col min="6422" max="6422" width="15.44140625" customWidth="1"/>
    <col min="6423" max="6423" width="1.6640625" customWidth="1"/>
    <col min="6424" max="6424" width="18.5546875" customWidth="1"/>
    <col min="6425" max="6425" width="7.109375" customWidth="1"/>
    <col min="6657" max="6657" width="4.5546875" customWidth="1"/>
    <col min="6658" max="6658" width="10.5546875" customWidth="1"/>
    <col min="6659" max="6659" width="6.33203125" customWidth="1"/>
    <col min="6660" max="6660" width="7.109375" customWidth="1"/>
    <col min="6661" max="6661" width="2.33203125" customWidth="1"/>
    <col min="6662" max="6662" width="0.5546875" customWidth="1"/>
    <col min="6663" max="6663" width="4.33203125" customWidth="1"/>
    <col min="6664" max="6664" width="2.33203125" customWidth="1"/>
    <col min="6665" max="6665" width="0.5546875" customWidth="1"/>
    <col min="6666" max="6666" width="1.44140625" customWidth="1"/>
    <col min="6667" max="6667" width="10.44140625" customWidth="1"/>
    <col min="6668" max="6668" width="1" customWidth="1"/>
    <col min="6669" max="6669" width="4.6640625" customWidth="1"/>
    <col min="6670" max="6670" width="1" customWidth="1"/>
    <col min="6671" max="6671" width="4.6640625" customWidth="1"/>
    <col min="6672" max="6673" width="5.6640625" customWidth="1"/>
    <col min="6674" max="6674" width="5" customWidth="1"/>
    <col min="6675" max="6675" width="1.6640625" customWidth="1"/>
    <col min="6676" max="6676" width="10.5546875" customWidth="1"/>
    <col min="6677" max="6677" width="1.44140625" customWidth="1"/>
    <col min="6678" max="6678" width="15.44140625" customWidth="1"/>
    <col min="6679" max="6679" width="1.6640625" customWidth="1"/>
    <col min="6680" max="6680" width="18.5546875" customWidth="1"/>
    <col min="6681" max="6681" width="7.109375" customWidth="1"/>
    <col min="6913" max="6913" width="4.5546875" customWidth="1"/>
    <col min="6914" max="6914" width="10.5546875" customWidth="1"/>
    <col min="6915" max="6915" width="6.33203125" customWidth="1"/>
    <col min="6916" max="6916" width="7.109375" customWidth="1"/>
    <col min="6917" max="6917" width="2.33203125" customWidth="1"/>
    <col min="6918" max="6918" width="0.5546875" customWidth="1"/>
    <col min="6919" max="6919" width="4.33203125" customWidth="1"/>
    <col min="6920" max="6920" width="2.33203125" customWidth="1"/>
    <col min="6921" max="6921" width="0.5546875" customWidth="1"/>
    <col min="6922" max="6922" width="1.44140625" customWidth="1"/>
    <col min="6923" max="6923" width="10.44140625" customWidth="1"/>
    <col min="6924" max="6924" width="1" customWidth="1"/>
    <col min="6925" max="6925" width="4.6640625" customWidth="1"/>
    <col min="6926" max="6926" width="1" customWidth="1"/>
    <col min="6927" max="6927" width="4.6640625" customWidth="1"/>
    <col min="6928" max="6929" width="5.6640625" customWidth="1"/>
    <col min="6930" max="6930" width="5" customWidth="1"/>
    <col min="6931" max="6931" width="1.6640625" customWidth="1"/>
    <col min="6932" max="6932" width="10.5546875" customWidth="1"/>
    <col min="6933" max="6933" width="1.44140625" customWidth="1"/>
    <col min="6934" max="6934" width="15.44140625" customWidth="1"/>
    <col min="6935" max="6935" width="1.6640625" customWidth="1"/>
    <col min="6936" max="6936" width="18.5546875" customWidth="1"/>
    <col min="6937" max="6937" width="7.109375" customWidth="1"/>
    <col min="7169" max="7169" width="4.5546875" customWidth="1"/>
    <col min="7170" max="7170" width="10.5546875" customWidth="1"/>
    <col min="7171" max="7171" width="6.33203125" customWidth="1"/>
    <col min="7172" max="7172" width="7.109375" customWidth="1"/>
    <col min="7173" max="7173" width="2.33203125" customWidth="1"/>
    <col min="7174" max="7174" width="0.5546875" customWidth="1"/>
    <col min="7175" max="7175" width="4.33203125" customWidth="1"/>
    <col min="7176" max="7176" width="2.33203125" customWidth="1"/>
    <col min="7177" max="7177" width="0.5546875" customWidth="1"/>
    <col min="7178" max="7178" width="1.44140625" customWidth="1"/>
    <col min="7179" max="7179" width="10.44140625" customWidth="1"/>
    <col min="7180" max="7180" width="1" customWidth="1"/>
    <col min="7181" max="7181" width="4.6640625" customWidth="1"/>
    <col min="7182" max="7182" width="1" customWidth="1"/>
    <col min="7183" max="7183" width="4.6640625" customWidth="1"/>
    <col min="7184" max="7185" width="5.6640625" customWidth="1"/>
    <col min="7186" max="7186" width="5" customWidth="1"/>
    <col min="7187" max="7187" width="1.6640625" customWidth="1"/>
    <col min="7188" max="7188" width="10.5546875" customWidth="1"/>
    <col min="7189" max="7189" width="1.44140625" customWidth="1"/>
    <col min="7190" max="7190" width="15.44140625" customWidth="1"/>
    <col min="7191" max="7191" width="1.6640625" customWidth="1"/>
    <col min="7192" max="7192" width="18.5546875" customWidth="1"/>
    <col min="7193" max="7193" width="7.109375" customWidth="1"/>
    <col min="7425" max="7425" width="4.5546875" customWidth="1"/>
    <col min="7426" max="7426" width="10.5546875" customWidth="1"/>
    <col min="7427" max="7427" width="6.33203125" customWidth="1"/>
    <col min="7428" max="7428" width="7.109375" customWidth="1"/>
    <col min="7429" max="7429" width="2.33203125" customWidth="1"/>
    <col min="7430" max="7430" width="0.5546875" customWidth="1"/>
    <col min="7431" max="7431" width="4.33203125" customWidth="1"/>
    <col min="7432" max="7432" width="2.33203125" customWidth="1"/>
    <col min="7433" max="7433" width="0.5546875" customWidth="1"/>
    <col min="7434" max="7434" width="1.44140625" customWidth="1"/>
    <col min="7435" max="7435" width="10.44140625" customWidth="1"/>
    <col min="7436" max="7436" width="1" customWidth="1"/>
    <col min="7437" max="7437" width="4.6640625" customWidth="1"/>
    <col min="7438" max="7438" width="1" customWidth="1"/>
    <col min="7439" max="7439" width="4.6640625" customWidth="1"/>
    <col min="7440" max="7441" width="5.6640625" customWidth="1"/>
    <col min="7442" max="7442" width="5" customWidth="1"/>
    <col min="7443" max="7443" width="1.6640625" customWidth="1"/>
    <col min="7444" max="7444" width="10.5546875" customWidth="1"/>
    <col min="7445" max="7445" width="1.44140625" customWidth="1"/>
    <col min="7446" max="7446" width="15.44140625" customWidth="1"/>
    <col min="7447" max="7447" width="1.6640625" customWidth="1"/>
    <col min="7448" max="7448" width="18.5546875" customWidth="1"/>
    <col min="7449" max="7449" width="7.109375" customWidth="1"/>
    <col min="7681" max="7681" width="4.5546875" customWidth="1"/>
    <col min="7682" max="7682" width="10.5546875" customWidth="1"/>
    <col min="7683" max="7683" width="6.33203125" customWidth="1"/>
    <col min="7684" max="7684" width="7.109375" customWidth="1"/>
    <col min="7685" max="7685" width="2.33203125" customWidth="1"/>
    <col min="7686" max="7686" width="0.5546875" customWidth="1"/>
    <col min="7687" max="7687" width="4.33203125" customWidth="1"/>
    <col min="7688" max="7688" width="2.33203125" customWidth="1"/>
    <col min="7689" max="7689" width="0.5546875" customWidth="1"/>
    <col min="7690" max="7690" width="1.44140625" customWidth="1"/>
    <col min="7691" max="7691" width="10.44140625" customWidth="1"/>
    <col min="7692" max="7692" width="1" customWidth="1"/>
    <col min="7693" max="7693" width="4.6640625" customWidth="1"/>
    <col min="7694" max="7694" width="1" customWidth="1"/>
    <col min="7695" max="7695" width="4.6640625" customWidth="1"/>
    <col min="7696" max="7697" width="5.6640625" customWidth="1"/>
    <col min="7698" max="7698" width="5" customWidth="1"/>
    <col min="7699" max="7699" width="1.6640625" customWidth="1"/>
    <col min="7700" max="7700" width="10.5546875" customWidth="1"/>
    <col min="7701" max="7701" width="1.44140625" customWidth="1"/>
    <col min="7702" max="7702" width="15.44140625" customWidth="1"/>
    <col min="7703" max="7703" width="1.6640625" customWidth="1"/>
    <col min="7704" max="7704" width="18.5546875" customWidth="1"/>
    <col min="7705" max="7705" width="7.109375" customWidth="1"/>
    <col min="7937" max="7937" width="4.5546875" customWidth="1"/>
    <col min="7938" max="7938" width="10.5546875" customWidth="1"/>
    <col min="7939" max="7939" width="6.33203125" customWidth="1"/>
    <col min="7940" max="7940" width="7.109375" customWidth="1"/>
    <col min="7941" max="7941" width="2.33203125" customWidth="1"/>
    <col min="7942" max="7942" width="0.5546875" customWidth="1"/>
    <col min="7943" max="7943" width="4.33203125" customWidth="1"/>
    <col min="7944" max="7944" width="2.33203125" customWidth="1"/>
    <col min="7945" max="7945" width="0.5546875" customWidth="1"/>
    <col min="7946" max="7946" width="1.44140625" customWidth="1"/>
    <col min="7947" max="7947" width="10.44140625" customWidth="1"/>
    <col min="7948" max="7948" width="1" customWidth="1"/>
    <col min="7949" max="7949" width="4.6640625" customWidth="1"/>
    <col min="7950" max="7950" width="1" customWidth="1"/>
    <col min="7951" max="7951" width="4.6640625" customWidth="1"/>
    <col min="7952" max="7953" width="5.6640625" customWidth="1"/>
    <col min="7954" max="7954" width="5" customWidth="1"/>
    <col min="7955" max="7955" width="1.6640625" customWidth="1"/>
    <col min="7956" max="7956" width="10.5546875" customWidth="1"/>
    <col min="7957" max="7957" width="1.44140625" customWidth="1"/>
    <col min="7958" max="7958" width="15.44140625" customWidth="1"/>
    <col min="7959" max="7959" width="1.6640625" customWidth="1"/>
    <col min="7960" max="7960" width="18.5546875" customWidth="1"/>
    <col min="7961" max="7961" width="7.109375" customWidth="1"/>
    <col min="8193" max="8193" width="4.5546875" customWidth="1"/>
    <col min="8194" max="8194" width="10.5546875" customWidth="1"/>
    <col min="8195" max="8195" width="6.33203125" customWidth="1"/>
    <col min="8196" max="8196" width="7.109375" customWidth="1"/>
    <col min="8197" max="8197" width="2.33203125" customWidth="1"/>
    <col min="8198" max="8198" width="0.5546875" customWidth="1"/>
    <col min="8199" max="8199" width="4.33203125" customWidth="1"/>
    <col min="8200" max="8200" width="2.33203125" customWidth="1"/>
    <col min="8201" max="8201" width="0.5546875" customWidth="1"/>
    <col min="8202" max="8202" width="1.44140625" customWidth="1"/>
    <col min="8203" max="8203" width="10.44140625" customWidth="1"/>
    <col min="8204" max="8204" width="1" customWidth="1"/>
    <col min="8205" max="8205" width="4.6640625" customWidth="1"/>
    <col min="8206" max="8206" width="1" customWidth="1"/>
    <col min="8207" max="8207" width="4.6640625" customWidth="1"/>
    <col min="8208" max="8209" width="5.6640625" customWidth="1"/>
    <col min="8210" max="8210" width="5" customWidth="1"/>
    <col min="8211" max="8211" width="1.6640625" customWidth="1"/>
    <col min="8212" max="8212" width="10.5546875" customWidth="1"/>
    <col min="8213" max="8213" width="1.44140625" customWidth="1"/>
    <col min="8214" max="8214" width="15.44140625" customWidth="1"/>
    <col min="8215" max="8215" width="1.6640625" customWidth="1"/>
    <col min="8216" max="8216" width="18.5546875" customWidth="1"/>
    <col min="8217" max="8217" width="7.109375" customWidth="1"/>
    <col min="8449" max="8449" width="4.5546875" customWidth="1"/>
    <col min="8450" max="8450" width="10.5546875" customWidth="1"/>
    <col min="8451" max="8451" width="6.33203125" customWidth="1"/>
    <col min="8452" max="8452" width="7.109375" customWidth="1"/>
    <col min="8453" max="8453" width="2.33203125" customWidth="1"/>
    <col min="8454" max="8454" width="0.5546875" customWidth="1"/>
    <col min="8455" max="8455" width="4.33203125" customWidth="1"/>
    <col min="8456" max="8456" width="2.33203125" customWidth="1"/>
    <col min="8457" max="8457" width="0.5546875" customWidth="1"/>
    <col min="8458" max="8458" width="1.44140625" customWidth="1"/>
    <col min="8459" max="8459" width="10.44140625" customWidth="1"/>
    <col min="8460" max="8460" width="1" customWidth="1"/>
    <col min="8461" max="8461" width="4.6640625" customWidth="1"/>
    <col min="8462" max="8462" width="1" customWidth="1"/>
    <col min="8463" max="8463" width="4.6640625" customWidth="1"/>
    <col min="8464" max="8465" width="5.6640625" customWidth="1"/>
    <col min="8466" max="8466" width="5" customWidth="1"/>
    <col min="8467" max="8467" width="1.6640625" customWidth="1"/>
    <col min="8468" max="8468" width="10.5546875" customWidth="1"/>
    <col min="8469" max="8469" width="1.44140625" customWidth="1"/>
    <col min="8470" max="8470" width="15.44140625" customWidth="1"/>
    <col min="8471" max="8471" width="1.6640625" customWidth="1"/>
    <col min="8472" max="8472" width="18.5546875" customWidth="1"/>
    <col min="8473" max="8473" width="7.109375" customWidth="1"/>
    <col min="8705" max="8705" width="4.5546875" customWidth="1"/>
    <col min="8706" max="8706" width="10.5546875" customWidth="1"/>
    <col min="8707" max="8707" width="6.33203125" customWidth="1"/>
    <col min="8708" max="8708" width="7.109375" customWidth="1"/>
    <col min="8709" max="8709" width="2.33203125" customWidth="1"/>
    <col min="8710" max="8710" width="0.5546875" customWidth="1"/>
    <col min="8711" max="8711" width="4.33203125" customWidth="1"/>
    <col min="8712" max="8712" width="2.33203125" customWidth="1"/>
    <col min="8713" max="8713" width="0.5546875" customWidth="1"/>
    <col min="8714" max="8714" width="1.44140625" customWidth="1"/>
    <col min="8715" max="8715" width="10.44140625" customWidth="1"/>
    <col min="8716" max="8716" width="1" customWidth="1"/>
    <col min="8717" max="8717" width="4.6640625" customWidth="1"/>
    <col min="8718" max="8718" width="1" customWidth="1"/>
    <col min="8719" max="8719" width="4.6640625" customWidth="1"/>
    <col min="8720" max="8721" width="5.6640625" customWidth="1"/>
    <col min="8722" max="8722" width="5" customWidth="1"/>
    <col min="8723" max="8723" width="1.6640625" customWidth="1"/>
    <col min="8724" max="8724" width="10.5546875" customWidth="1"/>
    <col min="8725" max="8725" width="1.44140625" customWidth="1"/>
    <col min="8726" max="8726" width="15.44140625" customWidth="1"/>
    <col min="8727" max="8727" width="1.6640625" customWidth="1"/>
    <col min="8728" max="8728" width="18.5546875" customWidth="1"/>
    <col min="8729" max="8729" width="7.109375" customWidth="1"/>
    <col min="8961" max="8961" width="4.5546875" customWidth="1"/>
    <col min="8962" max="8962" width="10.5546875" customWidth="1"/>
    <col min="8963" max="8963" width="6.33203125" customWidth="1"/>
    <col min="8964" max="8964" width="7.109375" customWidth="1"/>
    <col min="8965" max="8965" width="2.33203125" customWidth="1"/>
    <col min="8966" max="8966" width="0.5546875" customWidth="1"/>
    <col min="8967" max="8967" width="4.33203125" customWidth="1"/>
    <col min="8968" max="8968" width="2.33203125" customWidth="1"/>
    <col min="8969" max="8969" width="0.5546875" customWidth="1"/>
    <col min="8970" max="8970" width="1.44140625" customWidth="1"/>
    <col min="8971" max="8971" width="10.44140625" customWidth="1"/>
    <col min="8972" max="8972" width="1" customWidth="1"/>
    <col min="8973" max="8973" width="4.6640625" customWidth="1"/>
    <col min="8974" max="8974" width="1" customWidth="1"/>
    <col min="8975" max="8975" width="4.6640625" customWidth="1"/>
    <col min="8976" max="8977" width="5.6640625" customWidth="1"/>
    <col min="8978" max="8978" width="5" customWidth="1"/>
    <col min="8979" max="8979" width="1.6640625" customWidth="1"/>
    <col min="8980" max="8980" width="10.5546875" customWidth="1"/>
    <col min="8981" max="8981" width="1.44140625" customWidth="1"/>
    <col min="8982" max="8982" width="15.44140625" customWidth="1"/>
    <col min="8983" max="8983" width="1.6640625" customWidth="1"/>
    <col min="8984" max="8984" width="18.5546875" customWidth="1"/>
    <col min="8985" max="8985" width="7.109375" customWidth="1"/>
    <col min="9217" max="9217" width="4.5546875" customWidth="1"/>
    <col min="9218" max="9218" width="10.5546875" customWidth="1"/>
    <col min="9219" max="9219" width="6.33203125" customWidth="1"/>
    <col min="9220" max="9220" width="7.109375" customWidth="1"/>
    <col min="9221" max="9221" width="2.33203125" customWidth="1"/>
    <col min="9222" max="9222" width="0.5546875" customWidth="1"/>
    <col min="9223" max="9223" width="4.33203125" customWidth="1"/>
    <col min="9224" max="9224" width="2.33203125" customWidth="1"/>
    <col min="9225" max="9225" width="0.5546875" customWidth="1"/>
    <col min="9226" max="9226" width="1.44140625" customWidth="1"/>
    <col min="9227" max="9227" width="10.44140625" customWidth="1"/>
    <col min="9228" max="9228" width="1" customWidth="1"/>
    <col min="9229" max="9229" width="4.6640625" customWidth="1"/>
    <col min="9230" max="9230" width="1" customWidth="1"/>
    <col min="9231" max="9231" width="4.6640625" customWidth="1"/>
    <col min="9232" max="9233" width="5.6640625" customWidth="1"/>
    <col min="9234" max="9234" width="5" customWidth="1"/>
    <col min="9235" max="9235" width="1.6640625" customWidth="1"/>
    <col min="9236" max="9236" width="10.5546875" customWidth="1"/>
    <col min="9237" max="9237" width="1.44140625" customWidth="1"/>
    <col min="9238" max="9238" width="15.44140625" customWidth="1"/>
    <col min="9239" max="9239" width="1.6640625" customWidth="1"/>
    <col min="9240" max="9240" width="18.5546875" customWidth="1"/>
    <col min="9241" max="9241" width="7.109375" customWidth="1"/>
    <col min="9473" max="9473" width="4.5546875" customWidth="1"/>
    <col min="9474" max="9474" width="10.5546875" customWidth="1"/>
    <col min="9475" max="9475" width="6.33203125" customWidth="1"/>
    <col min="9476" max="9476" width="7.109375" customWidth="1"/>
    <col min="9477" max="9477" width="2.33203125" customWidth="1"/>
    <col min="9478" max="9478" width="0.5546875" customWidth="1"/>
    <col min="9479" max="9479" width="4.33203125" customWidth="1"/>
    <col min="9480" max="9480" width="2.33203125" customWidth="1"/>
    <col min="9481" max="9481" width="0.5546875" customWidth="1"/>
    <col min="9482" max="9482" width="1.44140625" customWidth="1"/>
    <col min="9483" max="9483" width="10.44140625" customWidth="1"/>
    <col min="9484" max="9484" width="1" customWidth="1"/>
    <col min="9485" max="9485" width="4.6640625" customWidth="1"/>
    <col min="9486" max="9486" width="1" customWidth="1"/>
    <col min="9487" max="9487" width="4.6640625" customWidth="1"/>
    <col min="9488" max="9489" width="5.6640625" customWidth="1"/>
    <col min="9490" max="9490" width="5" customWidth="1"/>
    <col min="9491" max="9491" width="1.6640625" customWidth="1"/>
    <col min="9492" max="9492" width="10.5546875" customWidth="1"/>
    <col min="9493" max="9493" width="1.44140625" customWidth="1"/>
    <col min="9494" max="9494" width="15.44140625" customWidth="1"/>
    <col min="9495" max="9495" width="1.6640625" customWidth="1"/>
    <col min="9496" max="9496" width="18.5546875" customWidth="1"/>
    <col min="9497" max="9497" width="7.109375" customWidth="1"/>
    <col min="9729" max="9729" width="4.5546875" customWidth="1"/>
    <col min="9730" max="9730" width="10.5546875" customWidth="1"/>
    <col min="9731" max="9731" width="6.33203125" customWidth="1"/>
    <col min="9732" max="9732" width="7.109375" customWidth="1"/>
    <col min="9733" max="9733" width="2.33203125" customWidth="1"/>
    <col min="9734" max="9734" width="0.5546875" customWidth="1"/>
    <col min="9735" max="9735" width="4.33203125" customWidth="1"/>
    <col min="9736" max="9736" width="2.33203125" customWidth="1"/>
    <col min="9737" max="9737" width="0.5546875" customWidth="1"/>
    <col min="9738" max="9738" width="1.44140625" customWidth="1"/>
    <col min="9739" max="9739" width="10.44140625" customWidth="1"/>
    <col min="9740" max="9740" width="1" customWidth="1"/>
    <col min="9741" max="9741" width="4.6640625" customWidth="1"/>
    <col min="9742" max="9742" width="1" customWidth="1"/>
    <col min="9743" max="9743" width="4.6640625" customWidth="1"/>
    <col min="9744" max="9745" width="5.6640625" customWidth="1"/>
    <col min="9746" max="9746" width="5" customWidth="1"/>
    <col min="9747" max="9747" width="1.6640625" customWidth="1"/>
    <col min="9748" max="9748" width="10.5546875" customWidth="1"/>
    <col min="9749" max="9749" width="1.44140625" customWidth="1"/>
    <col min="9750" max="9750" width="15.44140625" customWidth="1"/>
    <col min="9751" max="9751" width="1.6640625" customWidth="1"/>
    <col min="9752" max="9752" width="18.5546875" customWidth="1"/>
    <col min="9753" max="9753" width="7.109375" customWidth="1"/>
    <col min="9985" max="9985" width="4.5546875" customWidth="1"/>
    <col min="9986" max="9986" width="10.5546875" customWidth="1"/>
    <col min="9987" max="9987" width="6.33203125" customWidth="1"/>
    <col min="9988" max="9988" width="7.109375" customWidth="1"/>
    <col min="9989" max="9989" width="2.33203125" customWidth="1"/>
    <col min="9990" max="9990" width="0.5546875" customWidth="1"/>
    <col min="9991" max="9991" width="4.33203125" customWidth="1"/>
    <col min="9992" max="9992" width="2.33203125" customWidth="1"/>
    <col min="9993" max="9993" width="0.5546875" customWidth="1"/>
    <col min="9994" max="9994" width="1.44140625" customWidth="1"/>
    <col min="9995" max="9995" width="10.44140625" customWidth="1"/>
    <col min="9996" max="9996" width="1" customWidth="1"/>
    <col min="9997" max="9997" width="4.6640625" customWidth="1"/>
    <col min="9998" max="9998" width="1" customWidth="1"/>
    <col min="9999" max="9999" width="4.6640625" customWidth="1"/>
    <col min="10000" max="10001" width="5.6640625" customWidth="1"/>
    <col min="10002" max="10002" width="5" customWidth="1"/>
    <col min="10003" max="10003" width="1.6640625" customWidth="1"/>
    <col min="10004" max="10004" width="10.5546875" customWidth="1"/>
    <col min="10005" max="10005" width="1.44140625" customWidth="1"/>
    <col min="10006" max="10006" width="15.44140625" customWidth="1"/>
    <col min="10007" max="10007" width="1.6640625" customWidth="1"/>
    <col min="10008" max="10008" width="18.5546875" customWidth="1"/>
    <col min="10009" max="10009" width="7.109375" customWidth="1"/>
    <col min="10241" max="10241" width="4.5546875" customWidth="1"/>
    <col min="10242" max="10242" width="10.5546875" customWidth="1"/>
    <col min="10243" max="10243" width="6.33203125" customWidth="1"/>
    <col min="10244" max="10244" width="7.109375" customWidth="1"/>
    <col min="10245" max="10245" width="2.33203125" customWidth="1"/>
    <col min="10246" max="10246" width="0.5546875" customWidth="1"/>
    <col min="10247" max="10247" width="4.33203125" customWidth="1"/>
    <col min="10248" max="10248" width="2.33203125" customWidth="1"/>
    <col min="10249" max="10249" width="0.5546875" customWidth="1"/>
    <col min="10250" max="10250" width="1.44140625" customWidth="1"/>
    <col min="10251" max="10251" width="10.44140625" customWidth="1"/>
    <col min="10252" max="10252" width="1" customWidth="1"/>
    <col min="10253" max="10253" width="4.6640625" customWidth="1"/>
    <col min="10254" max="10254" width="1" customWidth="1"/>
    <col min="10255" max="10255" width="4.6640625" customWidth="1"/>
    <col min="10256" max="10257" width="5.6640625" customWidth="1"/>
    <col min="10258" max="10258" width="5" customWidth="1"/>
    <col min="10259" max="10259" width="1.6640625" customWidth="1"/>
    <col min="10260" max="10260" width="10.5546875" customWidth="1"/>
    <col min="10261" max="10261" width="1.44140625" customWidth="1"/>
    <col min="10262" max="10262" width="15.44140625" customWidth="1"/>
    <col min="10263" max="10263" width="1.6640625" customWidth="1"/>
    <col min="10264" max="10264" width="18.5546875" customWidth="1"/>
    <col min="10265" max="10265" width="7.109375" customWidth="1"/>
    <col min="10497" max="10497" width="4.5546875" customWidth="1"/>
    <col min="10498" max="10498" width="10.5546875" customWidth="1"/>
    <col min="10499" max="10499" width="6.33203125" customWidth="1"/>
    <col min="10500" max="10500" width="7.109375" customWidth="1"/>
    <col min="10501" max="10501" width="2.33203125" customWidth="1"/>
    <col min="10502" max="10502" width="0.5546875" customWidth="1"/>
    <col min="10503" max="10503" width="4.33203125" customWidth="1"/>
    <col min="10504" max="10504" width="2.33203125" customWidth="1"/>
    <col min="10505" max="10505" width="0.5546875" customWidth="1"/>
    <col min="10506" max="10506" width="1.44140625" customWidth="1"/>
    <col min="10507" max="10507" width="10.44140625" customWidth="1"/>
    <col min="10508" max="10508" width="1" customWidth="1"/>
    <col min="10509" max="10509" width="4.6640625" customWidth="1"/>
    <col min="10510" max="10510" width="1" customWidth="1"/>
    <col min="10511" max="10511" width="4.6640625" customWidth="1"/>
    <col min="10512" max="10513" width="5.6640625" customWidth="1"/>
    <col min="10514" max="10514" width="5" customWidth="1"/>
    <col min="10515" max="10515" width="1.6640625" customWidth="1"/>
    <col min="10516" max="10516" width="10.5546875" customWidth="1"/>
    <col min="10517" max="10517" width="1.44140625" customWidth="1"/>
    <col min="10518" max="10518" width="15.44140625" customWidth="1"/>
    <col min="10519" max="10519" width="1.6640625" customWidth="1"/>
    <col min="10520" max="10520" width="18.5546875" customWidth="1"/>
    <col min="10521" max="10521" width="7.109375" customWidth="1"/>
    <col min="10753" max="10753" width="4.5546875" customWidth="1"/>
    <col min="10754" max="10754" width="10.5546875" customWidth="1"/>
    <col min="10755" max="10755" width="6.33203125" customWidth="1"/>
    <col min="10756" max="10756" width="7.109375" customWidth="1"/>
    <col min="10757" max="10757" width="2.33203125" customWidth="1"/>
    <col min="10758" max="10758" width="0.5546875" customWidth="1"/>
    <col min="10759" max="10759" width="4.33203125" customWidth="1"/>
    <col min="10760" max="10760" width="2.33203125" customWidth="1"/>
    <col min="10761" max="10761" width="0.5546875" customWidth="1"/>
    <col min="10762" max="10762" width="1.44140625" customWidth="1"/>
    <col min="10763" max="10763" width="10.44140625" customWidth="1"/>
    <col min="10764" max="10764" width="1" customWidth="1"/>
    <col min="10765" max="10765" width="4.6640625" customWidth="1"/>
    <col min="10766" max="10766" width="1" customWidth="1"/>
    <col min="10767" max="10767" width="4.6640625" customWidth="1"/>
    <col min="10768" max="10769" width="5.6640625" customWidth="1"/>
    <col min="10770" max="10770" width="5" customWidth="1"/>
    <col min="10771" max="10771" width="1.6640625" customWidth="1"/>
    <col min="10772" max="10772" width="10.5546875" customWidth="1"/>
    <col min="10773" max="10773" width="1.44140625" customWidth="1"/>
    <col min="10774" max="10774" width="15.44140625" customWidth="1"/>
    <col min="10775" max="10775" width="1.6640625" customWidth="1"/>
    <col min="10776" max="10776" width="18.5546875" customWidth="1"/>
    <col min="10777" max="10777" width="7.109375" customWidth="1"/>
    <col min="11009" max="11009" width="4.5546875" customWidth="1"/>
    <col min="11010" max="11010" width="10.5546875" customWidth="1"/>
    <col min="11011" max="11011" width="6.33203125" customWidth="1"/>
    <col min="11012" max="11012" width="7.109375" customWidth="1"/>
    <col min="11013" max="11013" width="2.33203125" customWidth="1"/>
    <col min="11014" max="11014" width="0.5546875" customWidth="1"/>
    <col min="11015" max="11015" width="4.33203125" customWidth="1"/>
    <col min="11016" max="11016" width="2.33203125" customWidth="1"/>
    <col min="11017" max="11017" width="0.5546875" customWidth="1"/>
    <col min="11018" max="11018" width="1.44140625" customWidth="1"/>
    <col min="11019" max="11019" width="10.44140625" customWidth="1"/>
    <col min="11020" max="11020" width="1" customWidth="1"/>
    <col min="11021" max="11021" width="4.6640625" customWidth="1"/>
    <col min="11022" max="11022" width="1" customWidth="1"/>
    <col min="11023" max="11023" width="4.6640625" customWidth="1"/>
    <col min="11024" max="11025" width="5.6640625" customWidth="1"/>
    <col min="11026" max="11026" width="5" customWidth="1"/>
    <col min="11027" max="11027" width="1.6640625" customWidth="1"/>
    <col min="11028" max="11028" width="10.5546875" customWidth="1"/>
    <col min="11029" max="11029" width="1.44140625" customWidth="1"/>
    <col min="11030" max="11030" width="15.44140625" customWidth="1"/>
    <col min="11031" max="11031" width="1.6640625" customWidth="1"/>
    <col min="11032" max="11032" width="18.5546875" customWidth="1"/>
    <col min="11033" max="11033" width="7.109375" customWidth="1"/>
    <col min="11265" max="11265" width="4.5546875" customWidth="1"/>
    <col min="11266" max="11266" width="10.5546875" customWidth="1"/>
    <col min="11267" max="11267" width="6.33203125" customWidth="1"/>
    <col min="11268" max="11268" width="7.109375" customWidth="1"/>
    <col min="11269" max="11269" width="2.33203125" customWidth="1"/>
    <col min="11270" max="11270" width="0.5546875" customWidth="1"/>
    <col min="11271" max="11271" width="4.33203125" customWidth="1"/>
    <col min="11272" max="11272" width="2.33203125" customWidth="1"/>
    <col min="11273" max="11273" width="0.5546875" customWidth="1"/>
    <col min="11274" max="11274" width="1.44140625" customWidth="1"/>
    <col min="11275" max="11275" width="10.44140625" customWidth="1"/>
    <col min="11276" max="11276" width="1" customWidth="1"/>
    <col min="11277" max="11277" width="4.6640625" customWidth="1"/>
    <col min="11278" max="11278" width="1" customWidth="1"/>
    <col min="11279" max="11279" width="4.6640625" customWidth="1"/>
    <col min="11280" max="11281" width="5.6640625" customWidth="1"/>
    <col min="11282" max="11282" width="5" customWidth="1"/>
    <col min="11283" max="11283" width="1.6640625" customWidth="1"/>
    <col min="11284" max="11284" width="10.5546875" customWidth="1"/>
    <col min="11285" max="11285" width="1.44140625" customWidth="1"/>
    <col min="11286" max="11286" width="15.44140625" customWidth="1"/>
    <col min="11287" max="11287" width="1.6640625" customWidth="1"/>
    <col min="11288" max="11288" width="18.5546875" customWidth="1"/>
    <col min="11289" max="11289" width="7.109375" customWidth="1"/>
    <col min="11521" max="11521" width="4.5546875" customWidth="1"/>
    <col min="11522" max="11522" width="10.5546875" customWidth="1"/>
    <col min="11523" max="11523" width="6.33203125" customWidth="1"/>
    <col min="11524" max="11524" width="7.109375" customWidth="1"/>
    <col min="11525" max="11525" width="2.33203125" customWidth="1"/>
    <col min="11526" max="11526" width="0.5546875" customWidth="1"/>
    <col min="11527" max="11527" width="4.33203125" customWidth="1"/>
    <col min="11528" max="11528" width="2.33203125" customWidth="1"/>
    <col min="11529" max="11529" width="0.5546875" customWidth="1"/>
    <col min="11530" max="11530" width="1.44140625" customWidth="1"/>
    <col min="11531" max="11531" width="10.44140625" customWidth="1"/>
    <col min="11532" max="11532" width="1" customWidth="1"/>
    <col min="11533" max="11533" width="4.6640625" customWidth="1"/>
    <col min="11534" max="11534" width="1" customWidth="1"/>
    <col min="11535" max="11535" width="4.6640625" customWidth="1"/>
    <col min="11536" max="11537" width="5.6640625" customWidth="1"/>
    <col min="11538" max="11538" width="5" customWidth="1"/>
    <col min="11539" max="11539" width="1.6640625" customWidth="1"/>
    <col min="11540" max="11540" width="10.5546875" customWidth="1"/>
    <col min="11541" max="11541" width="1.44140625" customWidth="1"/>
    <col min="11542" max="11542" width="15.44140625" customWidth="1"/>
    <col min="11543" max="11543" width="1.6640625" customWidth="1"/>
    <col min="11544" max="11544" width="18.5546875" customWidth="1"/>
    <col min="11545" max="11545" width="7.109375" customWidth="1"/>
    <col min="11777" max="11777" width="4.5546875" customWidth="1"/>
    <col min="11778" max="11778" width="10.5546875" customWidth="1"/>
    <col min="11779" max="11779" width="6.33203125" customWidth="1"/>
    <col min="11780" max="11780" width="7.109375" customWidth="1"/>
    <col min="11781" max="11781" width="2.33203125" customWidth="1"/>
    <col min="11782" max="11782" width="0.5546875" customWidth="1"/>
    <col min="11783" max="11783" width="4.33203125" customWidth="1"/>
    <col min="11784" max="11784" width="2.33203125" customWidth="1"/>
    <col min="11785" max="11785" width="0.5546875" customWidth="1"/>
    <col min="11786" max="11786" width="1.44140625" customWidth="1"/>
    <col min="11787" max="11787" width="10.44140625" customWidth="1"/>
    <col min="11788" max="11788" width="1" customWidth="1"/>
    <col min="11789" max="11789" width="4.6640625" customWidth="1"/>
    <col min="11790" max="11790" width="1" customWidth="1"/>
    <col min="11791" max="11791" width="4.6640625" customWidth="1"/>
    <col min="11792" max="11793" width="5.6640625" customWidth="1"/>
    <col min="11794" max="11794" width="5" customWidth="1"/>
    <col min="11795" max="11795" width="1.6640625" customWidth="1"/>
    <col min="11796" max="11796" width="10.5546875" customWidth="1"/>
    <col min="11797" max="11797" width="1.44140625" customWidth="1"/>
    <col min="11798" max="11798" width="15.44140625" customWidth="1"/>
    <col min="11799" max="11799" width="1.6640625" customWidth="1"/>
    <col min="11800" max="11800" width="18.5546875" customWidth="1"/>
    <col min="11801" max="11801" width="7.109375" customWidth="1"/>
    <col min="12033" max="12033" width="4.5546875" customWidth="1"/>
    <col min="12034" max="12034" width="10.5546875" customWidth="1"/>
    <col min="12035" max="12035" width="6.33203125" customWidth="1"/>
    <col min="12036" max="12036" width="7.109375" customWidth="1"/>
    <col min="12037" max="12037" width="2.33203125" customWidth="1"/>
    <col min="12038" max="12038" width="0.5546875" customWidth="1"/>
    <col min="12039" max="12039" width="4.33203125" customWidth="1"/>
    <col min="12040" max="12040" width="2.33203125" customWidth="1"/>
    <col min="12041" max="12041" width="0.5546875" customWidth="1"/>
    <col min="12042" max="12042" width="1.44140625" customWidth="1"/>
    <col min="12043" max="12043" width="10.44140625" customWidth="1"/>
    <col min="12044" max="12044" width="1" customWidth="1"/>
    <col min="12045" max="12045" width="4.6640625" customWidth="1"/>
    <col min="12046" max="12046" width="1" customWidth="1"/>
    <col min="12047" max="12047" width="4.6640625" customWidth="1"/>
    <col min="12048" max="12049" width="5.6640625" customWidth="1"/>
    <col min="12050" max="12050" width="5" customWidth="1"/>
    <col min="12051" max="12051" width="1.6640625" customWidth="1"/>
    <col min="12052" max="12052" width="10.5546875" customWidth="1"/>
    <col min="12053" max="12053" width="1.44140625" customWidth="1"/>
    <col min="12054" max="12054" width="15.44140625" customWidth="1"/>
    <col min="12055" max="12055" width="1.6640625" customWidth="1"/>
    <col min="12056" max="12056" width="18.5546875" customWidth="1"/>
    <col min="12057" max="12057" width="7.109375" customWidth="1"/>
    <col min="12289" max="12289" width="4.5546875" customWidth="1"/>
    <col min="12290" max="12290" width="10.5546875" customWidth="1"/>
    <col min="12291" max="12291" width="6.33203125" customWidth="1"/>
    <col min="12292" max="12292" width="7.109375" customWidth="1"/>
    <col min="12293" max="12293" width="2.33203125" customWidth="1"/>
    <col min="12294" max="12294" width="0.5546875" customWidth="1"/>
    <col min="12295" max="12295" width="4.33203125" customWidth="1"/>
    <col min="12296" max="12296" width="2.33203125" customWidth="1"/>
    <col min="12297" max="12297" width="0.5546875" customWidth="1"/>
    <col min="12298" max="12298" width="1.44140625" customWidth="1"/>
    <col min="12299" max="12299" width="10.44140625" customWidth="1"/>
    <col min="12300" max="12300" width="1" customWidth="1"/>
    <col min="12301" max="12301" width="4.6640625" customWidth="1"/>
    <col min="12302" max="12302" width="1" customWidth="1"/>
    <col min="12303" max="12303" width="4.6640625" customWidth="1"/>
    <col min="12304" max="12305" width="5.6640625" customWidth="1"/>
    <col min="12306" max="12306" width="5" customWidth="1"/>
    <col min="12307" max="12307" width="1.6640625" customWidth="1"/>
    <col min="12308" max="12308" width="10.5546875" customWidth="1"/>
    <col min="12309" max="12309" width="1.44140625" customWidth="1"/>
    <col min="12310" max="12310" width="15.44140625" customWidth="1"/>
    <col min="12311" max="12311" width="1.6640625" customWidth="1"/>
    <col min="12312" max="12312" width="18.5546875" customWidth="1"/>
    <col min="12313" max="12313" width="7.109375" customWidth="1"/>
    <col min="12545" max="12545" width="4.5546875" customWidth="1"/>
    <col min="12546" max="12546" width="10.5546875" customWidth="1"/>
    <col min="12547" max="12547" width="6.33203125" customWidth="1"/>
    <col min="12548" max="12548" width="7.109375" customWidth="1"/>
    <col min="12549" max="12549" width="2.33203125" customWidth="1"/>
    <col min="12550" max="12550" width="0.5546875" customWidth="1"/>
    <col min="12551" max="12551" width="4.33203125" customWidth="1"/>
    <col min="12552" max="12552" width="2.33203125" customWidth="1"/>
    <col min="12553" max="12553" width="0.5546875" customWidth="1"/>
    <col min="12554" max="12554" width="1.44140625" customWidth="1"/>
    <col min="12555" max="12555" width="10.44140625" customWidth="1"/>
    <col min="12556" max="12556" width="1" customWidth="1"/>
    <col min="12557" max="12557" width="4.6640625" customWidth="1"/>
    <col min="12558" max="12558" width="1" customWidth="1"/>
    <col min="12559" max="12559" width="4.6640625" customWidth="1"/>
    <col min="12560" max="12561" width="5.6640625" customWidth="1"/>
    <col min="12562" max="12562" width="5" customWidth="1"/>
    <col min="12563" max="12563" width="1.6640625" customWidth="1"/>
    <col min="12564" max="12564" width="10.5546875" customWidth="1"/>
    <col min="12565" max="12565" width="1.44140625" customWidth="1"/>
    <col min="12566" max="12566" width="15.44140625" customWidth="1"/>
    <col min="12567" max="12567" width="1.6640625" customWidth="1"/>
    <col min="12568" max="12568" width="18.5546875" customWidth="1"/>
    <col min="12569" max="12569" width="7.109375" customWidth="1"/>
    <col min="12801" max="12801" width="4.5546875" customWidth="1"/>
    <col min="12802" max="12802" width="10.5546875" customWidth="1"/>
    <col min="12803" max="12803" width="6.33203125" customWidth="1"/>
    <col min="12804" max="12804" width="7.109375" customWidth="1"/>
    <col min="12805" max="12805" width="2.33203125" customWidth="1"/>
    <col min="12806" max="12806" width="0.5546875" customWidth="1"/>
    <col min="12807" max="12807" width="4.33203125" customWidth="1"/>
    <col min="12808" max="12808" width="2.33203125" customWidth="1"/>
    <col min="12809" max="12809" width="0.5546875" customWidth="1"/>
    <col min="12810" max="12810" width="1.44140625" customWidth="1"/>
    <col min="12811" max="12811" width="10.44140625" customWidth="1"/>
    <col min="12812" max="12812" width="1" customWidth="1"/>
    <col min="12813" max="12813" width="4.6640625" customWidth="1"/>
    <col min="12814" max="12814" width="1" customWidth="1"/>
    <col min="12815" max="12815" width="4.6640625" customWidth="1"/>
    <col min="12816" max="12817" width="5.6640625" customWidth="1"/>
    <col min="12818" max="12818" width="5" customWidth="1"/>
    <col min="12819" max="12819" width="1.6640625" customWidth="1"/>
    <col min="12820" max="12820" width="10.5546875" customWidth="1"/>
    <col min="12821" max="12821" width="1.44140625" customWidth="1"/>
    <col min="12822" max="12822" width="15.44140625" customWidth="1"/>
    <col min="12823" max="12823" width="1.6640625" customWidth="1"/>
    <col min="12824" max="12824" width="18.5546875" customWidth="1"/>
    <col min="12825" max="12825" width="7.109375" customWidth="1"/>
    <col min="13057" max="13057" width="4.5546875" customWidth="1"/>
    <col min="13058" max="13058" width="10.5546875" customWidth="1"/>
    <col min="13059" max="13059" width="6.33203125" customWidth="1"/>
    <col min="13060" max="13060" width="7.109375" customWidth="1"/>
    <col min="13061" max="13061" width="2.33203125" customWidth="1"/>
    <col min="13062" max="13062" width="0.5546875" customWidth="1"/>
    <col min="13063" max="13063" width="4.33203125" customWidth="1"/>
    <col min="13064" max="13064" width="2.33203125" customWidth="1"/>
    <col min="13065" max="13065" width="0.5546875" customWidth="1"/>
    <col min="13066" max="13066" width="1.44140625" customWidth="1"/>
    <col min="13067" max="13067" width="10.44140625" customWidth="1"/>
    <col min="13068" max="13068" width="1" customWidth="1"/>
    <col min="13069" max="13069" width="4.6640625" customWidth="1"/>
    <col min="13070" max="13070" width="1" customWidth="1"/>
    <col min="13071" max="13071" width="4.6640625" customWidth="1"/>
    <col min="13072" max="13073" width="5.6640625" customWidth="1"/>
    <col min="13074" max="13074" width="5" customWidth="1"/>
    <col min="13075" max="13075" width="1.6640625" customWidth="1"/>
    <col min="13076" max="13076" width="10.5546875" customWidth="1"/>
    <col min="13077" max="13077" width="1.44140625" customWidth="1"/>
    <col min="13078" max="13078" width="15.44140625" customWidth="1"/>
    <col min="13079" max="13079" width="1.6640625" customWidth="1"/>
    <col min="13080" max="13080" width="18.5546875" customWidth="1"/>
    <col min="13081" max="13081" width="7.109375" customWidth="1"/>
    <col min="13313" max="13313" width="4.5546875" customWidth="1"/>
    <col min="13314" max="13314" width="10.5546875" customWidth="1"/>
    <col min="13315" max="13315" width="6.33203125" customWidth="1"/>
    <col min="13316" max="13316" width="7.109375" customWidth="1"/>
    <col min="13317" max="13317" width="2.33203125" customWidth="1"/>
    <col min="13318" max="13318" width="0.5546875" customWidth="1"/>
    <col min="13319" max="13319" width="4.33203125" customWidth="1"/>
    <col min="13320" max="13320" width="2.33203125" customWidth="1"/>
    <col min="13321" max="13321" width="0.5546875" customWidth="1"/>
    <col min="13322" max="13322" width="1.44140625" customWidth="1"/>
    <col min="13323" max="13323" width="10.44140625" customWidth="1"/>
    <col min="13324" max="13324" width="1" customWidth="1"/>
    <col min="13325" max="13325" width="4.6640625" customWidth="1"/>
    <col min="13326" max="13326" width="1" customWidth="1"/>
    <col min="13327" max="13327" width="4.6640625" customWidth="1"/>
    <col min="13328" max="13329" width="5.6640625" customWidth="1"/>
    <col min="13330" max="13330" width="5" customWidth="1"/>
    <col min="13331" max="13331" width="1.6640625" customWidth="1"/>
    <col min="13332" max="13332" width="10.5546875" customWidth="1"/>
    <col min="13333" max="13333" width="1.44140625" customWidth="1"/>
    <col min="13334" max="13334" width="15.44140625" customWidth="1"/>
    <col min="13335" max="13335" width="1.6640625" customWidth="1"/>
    <col min="13336" max="13336" width="18.5546875" customWidth="1"/>
    <col min="13337" max="13337" width="7.109375" customWidth="1"/>
    <col min="13569" max="13569" width="4.5546875" customWidth="1"/>
    <col min="13570" max="13570" width="10.5546875" customWidth="1"/>
    <col min="13571" max="13571" width="6.33203125" customWidth="1"/>
    <col min="13572" max="13572" width="7.109375" customWidth="1"/>
    <col min="13573" max="13573" width="2.33203125" customWidth="1"/>
    <col min="13574" max="13574" width="0.5546875" customWidth="1"/>
    <col min="13575" max="13575" width="4.33203125" customWidth="1"/>
    <col min="13576" max="13576" width="2.33203125" customWidth="1"/>
    <col min="13577" max="13577" width="0.5546875" customWidth="1"/>
    <col min="13578" max="13578" width="1.44140625" customWidth="1"/>
    <col min="13579" max="13579" width="10.44140625" customWidth="1"/>
    <col min="13580" max="13580" width="1" customWidth="1"/>
    <col min="13581" max="13581" width="4.6640625" customWidth="1"/>
    <col min="13582" max="13582" width="1" customWidth="1"/>
    <col min="13583" max="13583" width="4.6640625" customWidth="1"/>
    <col min="13584" max="13585" width="5.6640625" customWidth="1"/>
    <col min="13586" max="13586" width="5" customWidth="1"/>
    <col min="13587" max="13587" width="1.6640625" customWidth="1"/>
    <col min="13588" max="13588" width="10.5546875" customWidth="1"/>
    <col min="13589" max="13589" width="1.44140625" customWidth="1"/>
    <col min="13590" max="13590" width="15.44140625" customWidth="1"/>
    <col min="13591" max="13591" width="1.6640625" customWidth="1"/>
    <col min="13592" max="13592" width="18.5546875" customWidth="1"/>
    <col min="13593" max="13593" width="7.109375" customWidth="1"/>
    <col min="13825" max="13825" width="4.5546875" customWidth="1"/>
    <col min="13826" max="13826" width="10.5546875" customWidth="1"/>
    <col min="13827" max="13827" width="6.33203125" customWidth="1"/>
    <col min="13828" max="13828" width="7.109375" customWidth="1"/>
    <col min="13829" max="13829" width="2.33203125" customWidth="1"/>
    <col min="13830" max="13830" width="0.5546875" customWidth="1"/>
    <col min="13831" max="13831" width="4.33203125" customWidth="1"/>
    <col min="13832" max="13832" width="2.33203125" customWidth="1"/>
    <col min="13833" max="13833" width="0.5546875" customWidth="1"/>
    <col min="13834" max="13834" width="1.44140625" customWidth="1"/>
    <col min="13835" max="13835" width="10.44140625" customWidth="1"/>
    <col min="13836" max="13836" width="1" customWidth="1"/>
    <col min="13837" max="13837" width="4.6640625" customWidth="1"/>
    <col min="13838" max="13838" width="1" customWidth="1"/>
    <col min="13839" max="13839" width="4.6640625" customWidth="1"/>
    <col min="13840" max="13841" width="5.6640625" customWidth="1"/>
    <col min="13842" max="13842" width="5" customWidth="1"/>
    <col min="13843" max="13843" width="1.6640625" customWidth="1"/>
    <col min="13844" max="13844" width="10.5546875" customWidth="1"/>
    <col min="13845" max="13845" width="1.44140625" customWidth="1"/>
    <col min="13846" max="13846" width="15.44140625" customWidth="1"/>
    <col min="13847" max="13847" width="1.6640625" customWidth="1"/>
    <col min="13848" max="13848" width="18.5546875" customWidth="1"/>
    <col min="13849" max="13849" width="7.109375" customWidth="1"/>
    <col min="14081" max="14081" width="4.5546875" customWidth="1"/>
    <col min="14082" max="14082" width="10.5546875" customWidth="1"/>
    <col min="14083" max="14083" width="6.33203125" customWidth="1"/>
    <col min="14084" max="14084" width="7.109375" customWidth="1"/>
    <col min="14085" max="14085" width="2.33203125" customWidth="1"/>
    <col min="14086" max="14086" width="0.5546875" customWidth="1"/>
    <col min="14087" max="14087" width="4.33203125" customWidth="1"/>
    <col min="14088" max="14088" width="2.33203125" customWidth="1"/>
    <col min="14089" max="14089" width="0.5546875" customWidth="1"/>
    <col min="14090" max="14090" width="1.44140625" customWidth="1"/>
    <col min="14091" max="14091" width="10.44140625" customWidth="1"/>
    <col min="14092" max="14092" width="1" customWidth="1"/>
    <col min="14093" max="14093" width="4.6640625" customWidth="1"/>
    <col min="14094" max="14094" width="1" customWidth="1"/>
    <col min="14095" max="14095" width="4.6640625" customWidth="1"/>
    <col min="14096" max="14097" width="5.6640625" customWidth="1"/>
    <col min="14098" max="14098" width="5" customWidth="1"/>
    <col min="14099" max="14099" width="1.6640625" customWidth="1"/>
    <col min="14100" max="14100" width="10.5546875" customWidth="1"/>
    <col min="14101" max="14101" width="1.44140625" customWidth="1"/>
    <col min="14102" max="14102" width="15.44140625" customWidth="1"/>
    <col min="14103" max="14103" width="1.6640625" customWidth="1"/>
    <col min="14104" max="14104" width="18.5546875" customWidth="1"/>
    <col min="14105" max="14105" width="7.109375" customWidth="1"/>
    <col min="14337" max="14337" width="4.5546875" customWidth="1"/>
    <col min="14338" max="14338" width="10.5546875" customWidth="1"/>
    <col min="14339" max="14339" width="6.33203125" customWidth="1"/>
    <col min="14340" max="14340" width="7.109375" customWidth="1"/>
    <col min="14341" max="14341" width="2.33203125" customWidth="1"/>
    <col min="14342" max="14342" width="0.5546875" customWidth="1"/>
    <col min="14343" max="14343" width="4.33203125" customWidth="1"/>
    <col min="14344" max="14344" width="2.33203125" customWidth="1"/>
    <col min="14345" max="14345" width="0.5546875" customWidth="1"/>
    <col min="14346" max="14346" width="1.44140625" customWidth="1"/>
    <col min="14347" max="14347" width="10.44140625" customWidth="1"/>
    <col min="14348" max="14348" width="1" customWidth="1"/>
    <col min="14349" max="14349" width="4.6640625" customWidth="1"/>
    <col min="14350" max="14350" width="1" customWidth="1"/>
    <col min="14351" max="14351" width="4.6640625" customWidth="1"/>
    <col min="14352" max="14353" width="5.6640625" customWidth="1"/>
    <col min="14354" max="14354" width="5" customWidth="1"/>
    <col min="14355" max="14355" width="1.6640625" customWidth="1"/>
    <col min="14356" max="14356" width="10.5546875" customWidth="1"/>
    <col min="14357" max="14357" width="1.44140625" customWidth="1"/>
    <col min="14358" max="14358" width="15.44140625" customWidth="1"/>
    <col min="14359" max="14359" width="1.6640625" customWidth="1"/>
    <col min="14360" max="14360" width="18.5546875" customWidth="1"/>
    <col min="14361" max="14361" width="7.109375" customWidth="1"/>
    <col min="14593" max="14593" width="4.5546875" customWidth="1"/>
    <col min="14594" max="14594" width="10.5546875" customWidth="1"/>
    <col min="14595" max="14595" width="6.33203125" customWidth="1"/>
    <col min="14596" max="14596" width="7.109375" customWidth="1"/>
    <col min="14597" max="14597" width="2.33203125" customWidth="1"/>
    <col min="14598" max="14598" width="0.5546875" customWidth="1"/>
    <col min="14599" max="14599" width="4.33203125" customWidth="1"/>
    <col min="14600" max="14600" width="2.33203125" customWidth="1"/>
    <col min="14601" max="14601" width="0.5546875" customWidth="1"/>
    <col min="14602" max="14602" width="1.44140625" customWidth="1"/>
    <col min="14603" max="14603" width="10.44140625" customWidth="1"/>
    <col min="14604" max="14604" width="1" customWidth="1"/>
    <col min="14605" max="14605" width="4.6640625" customWidth="1"/>
    <col min="14606" max="14606" width="1" customWidth="1"/>
    <col min="14607" max="14607" width="4.6640625" customWidth="1"/>
    <col min="14608" max="14609" width="5.6640625" customWidth="1"/>
    <col min="14610" max="14610" width="5" customWidth="1"/>
    <col min="14611" max="14611" width="1.6640625" customWidth="1"/>
    <col min="14612" max="14612" width="10.5546875" customWidth="1"/>
    <col min="14613" max="14613" width="1.44140625" customWidth="1"/>
    <col min="14614" max="14614" width="15.44140625" customWidth="1"/>
    <col min="14615" max="14615" width="1.6640625" customWidth="1"/>
    <col min="14616" max="14616" width="18.5546875" customWidth="1"/>
    <col min="14617" max="14617" width="7.109375" customWidth="1"/>
    <col min="14849" max="14849" width="4.5546875" customWidth="1"/>
    <col min="14850" max="14850" width="10.5546875" customWidth="1"/>
    <col min="14851" max="14851" width="6.33203125" customWidth="1"/>
    <col min="14852" max="14852" width="7.109375" customWidth="1"/>
    <col min="14853" max="14853" width="2.33203125" customWidth="1"/>
    <col min="14854" max="14854" width="0.5546875" customWidth="1"/>
    <col min="14855" max="14855" width="4.33203125" customWidth="1"/>
    <col min="14856" max="14856" width="2.33203125" customWidth="1"/>
    <col min="14857" max="14857" width="0.5546875" customWidth="1"/>
    <col min="14858" max="14858" width="1.44140625" customWidth="1"/>
    <col min="14859" max="14859" width="10.44140625" customWidth="1"/>
    <col min="14860" max="14860" width="1" customWidth="1"/>
    <col min="14861" max="14861" width="4.6640625" customWidth="1"/>
    <col min="14862" max="14862" width="1" customWidth="1"/>
    <col min="14863" max="14863" width="4.6640625" customWidth="1"/>
    <col min="14864" max="14865" width="5.6640625" customWidth="1"/>
    <col min="14866" max="14866" width="5" customWidth="1"/>
    <col min="14867" max="14867" width="1.6640625" customWidth="1"/>
    <col min="14868" max="14868" width="10.5546875" customWidth="1"/>
    <col min="14869" max="14869" width="1.44140625" customWidth="1"/>
    <col min="14870" max="14870" width="15.44140625" customWidth="1"/>
    <col min="14871" max="14871" width="1.6640625" customWidth="1"/>
    <col min="14872" max="14872" width="18.5546875" customWidth="1"/>
    <col min="14873" max="14873" width="7.109375" customWidth="1"/>
    <col min="15105" max="15105" width="4.5546875" customWidth="1"/>
    <col min="15106" max="15106" width="10.5546875" customWidth="1"/>
    <col min="15107" max="15107" width="6.33203125" customWidth="1"/>
    <col min="15108" max="15108" width="7.109375" customWidth="1"/>
    <col min="15109" max="15109" width="2.33203125" customWidth="1"/>
    <col min="15110" max="15110" width="0.5546875" customWidth="1"/>
    <col min="15111" max="15111" width="4.33203125" customWidth="1"/>
    <col min="15112" max="15112" width="2.33203125" customWidth="1"/>
    <col min="15113" max="15113" width="0.5546875" customWidth="1"/>
    <col min="15114" max="15114" width="1.44140625" customWidth="1"/>
    <col min="15115" max="15115" width="10.44140625" customWidth="1"/>
    <col min="15116" max="15116" width="1" customWidth="1"/>
    <col min="15117" max="15117" width="4.6640625" customWidth="1"/>
    <col min="15118" max="15118" width="1" customWidth="1"/>
    <col min="15119" max="15119" width="4.6640625" customWidth="1"/>
    <col min="15120" max="15121" width="5.6640625" customWidth="1"/>
    <col min="15122" max="15122" width="5" customWidth="1"/>
    <col min="15123" max="15123" width="1.6640625" customWidth="1"/>
    <col min="15124" max="15124" width="10.5546875" customWidth="1"/>
    <col min="15125" max="15125" width="1.44140625" customWidth="1"/>
    <col min="15126" max="15126" width="15.44140625" customWidth="1"/>
    <col min="15127" max="15127" width="1.6640625" customWidth="1"/>
    <col min="15128" max="15128" width="18.5546875" customWidth="1"/>
    <col min="15129" max="15129" width="7.109375" customWidth="1"/>
    <col min="15361" max="15361" width="4.5546875" customWidth="1"/>
    <col min="15362" max="15362" width="10.5546875" customWidth="1"/>
    <col min="15363" max="15363" width="6.33203125" customWidth="1"/>
    <col min="15364" max="15364" width="7.109375" customWidth="1"/>
    <col min="15365" max="15365" width="2.33203125" customWidth="1"/>
    <col min="15366" max="15366" width="0.5546875" customWidth="1"/>
    <col min="15367" max="15367" width="4.33203125" customWidth="1"/>
    <col min="15368" max="15368" width="2.33203125" customWidth="1"/>
    <col min="15369" max="15369" width="0.5546875" customWidth="1"/>
    <col min="15370" max="15370" width="1.44140625" customWidth="1"/>
    <col min="15371" max="15371" width="10.44140625" customWidth="1"/>
    <col min="15372" max="15372" width="1" customWidth="1"/>
    <col min="15373" max="15373" width="4.6640625" customWidth="1"/>
    <col min="15374" max="15374" width="1" customWidth="1"/>
    <col min="15375" max="15375" width="4.6640625" customWidth="1"/>
    <col min="15376" max="15377" width="5.6640625" customWidth="1"/>
    <col min="15378" max="15378" width="5" customWidth="1"/>
    <col min="15379" max="15379" width="1.6640625" customWidth="1"/>
    <col min="15380" max="15380" width="10.5546875" customWidth="1"/>
    <col min="15381" max="15381" width="1.44140625" customWidth="1"/>
    <col min="15382" max="15382" width="15.44140625" customWidth="1"/>
    <col min="15383" max="15383" width="1.6640625" customWidth="1"/>
    <col min="15384" max="15384" width="18.5546875" customWidth="1"/>
    <col min="15385" max="15385" width="7.109375" customWidth="1"/>
    <col min="15617" max="15617" width="4.5546875" customWidth="1"/>
    <col min="15618" max="15618" width="10.5546875" customWidth="1"/>
    <col min="15619" max="15619" width="6.33203125" customWidth="1"/>
    <col min="15620" max="15620" width="7.109375" customWidth="1"/>
    <col min="15621" max="15621" width="2.33203125" customWidth="1"/>
    <col min="15622" max="15622" width="0.5546875" customWidth="1"/>
    <col min="15623" max="15623" width="4.33203125" customWidth="1"/>
    <col min="15624" max="15624" width="2.33203125" customWidth="1"/>
    <col min="15625" max="15625" width="0.5546875" customWidth="1"/>
    <col min="15626" max="15626" width="1.44140625" customWidth="1"/>
    <col min="15627" max="15627" width="10.44140625" customWidth="1"/>
    <col min="15628" max="15628" width="1" customWidth="1"/>
    <col min="15629" max="15629" width="4.6640625" customWidth="1"/>
    <col min="15630" max="15630" width="1" customWidth="1"/>
    <col min="15631" max="15631" width="4.6640625" customWidth="1"/>
    <col min="15632" max="15633" width="5.6640625" customWidth="1"/>
    <col min="15634" max="15634" width="5" customWidth="1"/>
    <col min="15635" max="15635" width="1.6640625" customWidth="1"/>
    <col min="15636" max="15636" width="10.5546875" customWidth="1"/>
    <col min="15637" max="15637" width="1.44140625" customWidth="1"/>
    <col min="15638" max="15638" width="15.44140625" customWidth="1"/>
    <col min="15639" max="15639" width="1.6640625" customWidth="1"/>
    <col min="15640" max="15640" width="18.5546875" customWidth="1"/>
    <col min="15641" max="15641" width="7.109375" customWidth="1"/>
    <col min="15873" max="15873" width="4.5546875" customWidth="1"/>
    <col min="15874" max="15874" width="10.5546875" customWidth="1"/>
    <col min="15875" max="15875" width="6.33203125" customWidth="1"/>
    <col min="15876" max="15876" width="7.109375" customWidth="1"/>
    <col min="15877" max="15877" width="2.33203125" customWidth="1"/>
    <col min="15878" max="15878" width="0.5546875" customWidth="1"/>
    <col min="15879" max="15879" width="4.33203125" customWidth="1"/>
    <col min="15880" max="15880" width="2.33203125" customWidth="1"/>
    <col min="15881" max="15881" width="0.5546875" customWidth="1"/>
    <col min="15882" max="15882" width="1.44140625" customWidth="1"/>
    <col min="15883" max="15883" width="10.44140625" customWidth="1"/>
    <col min="15884" max="15884" width="1" customWidth="1"/>
    <col min="15885" max="15885" width="4.6640625" customWidth="1"/>
    <col min="15886" max="15886" width="1" customWidth="1"/>
    <col min="15887" max="15887" width="4.6640625" customWidth="1"/>
    <col min="15888" max="15889" width="5.6640625" customWidth="1"/>
    <col min="15890" max="15890" width="5" customWidth="1"/>
    <col min="15891" max="15891" width="1.6640625" customWidth="1"/>
    <col min="15892" max="15892" width="10.5546875" customWidth="1"/>
    <col min="15893" max="15893" width="1.44140625" customWidth="1"/>
    <col min="15894" max="15894" width="15.44140625" customWidth="1"/>
    <col min="15895" max="15895" width="1.6640625" customWidth="1"/>
    <col min="15896" max="15896" width="18.5546875" customWidth="1"/>
    <col min="15897" max="15897" width="7.109375" customWidth="1"/>
    <col min="16129" max="16129" width="4.5546875" customWidth="1"/>
    <col min="16130" max="16130" width="10.5546875" customWidth="1"/>
    <col min="16131" max="16131" width="6.33203125" customWidth="1"/>
    <col min="16132" max="16132" width="7.109375" customWidth="1"/>
    <col min="16133" max="16133" width="2.33203125" customWidth="1"/>
    <col min="16134" max="16134" width="0.5546875" customWidth="1"/>
    <col min="16135" max="16135" width="4.33203125" customWidth="1"/>
    <col min="16136" max="16136" width="2.33203125" customWidth="1"/>
    <col min="16137" max="16137" width="0.5546875" customWidth="1"/>
    <col min="16138" max="16138" width="1.44140625" customWidth="1"/>
    <col min="16139" max="16139" width="10.44140625" customWidth="1"/>
    <col min="16140" max="16140" width="1" customWidth="1"/>
    <col min="16141" max="16141" width="4.6640625" customWidth="1"/>
    <col min="16142" max="16142" width="1" customWidth="1"/>
    <col min="16143" max="16143" width="4.6640625" customWidth="1"/>
    <col min="16144" max="16145" width="5.6640625" customWidth="1"/>
    <col min="16146" max="16146" width="5" customWidth="1"/>
    <col min="16147" max="16147" width="1.6640625" customWidth="1"/>
    <col min="16148" max="16148" width="10.5546875" customWidth="1"/>
    <col min="16149" max="16149" width="1.44140625" customWidth="1"/>
    <col min="16150" max="16150" width="15.44140625" customWidth="1"/>
    <col min="16151" max="16151" width="1.6640625" customWidth="1"/>
    <col min="16152" max="16152" width="18.5546875" customWidth="1"/>
    <col min="16153" max="16153" width="7.109375" customWidth="1"/>
  </cols>
  <sheetData>
    <row r="1" spans="1:25" ht="18.899999999999999" customHeight="1">
      <c r="A1" s="158" t="s">
        <v>0</v>
      </c>
      <c r="B1" s="158"/>
      <c r="C1" s="158"/>
      <c r="D1" s="158"/>
      <c r="E1" s="158"/>
      <c r="F1" s="158"/>
      <c r="G1" s="158"/>
      <c r="H1" s="55"/>
      <c r="I1" s="55"/>
      <c r="J1" s="159" t="s">
        <v>397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</row>
    <row r="2" spans="1:25" ht="15.15" customHeight="1">
      <c r="A2" s="160" t="s">
        <v>398</v>
      </c>
      <c r="B2" s="160"/>
      <c r="C2" s="160"/>
      <c r="D2" s="160"/>
      <c r="E2" s="160"/>
      <c r="F2" s="160"/>
      <c r="G2" s="160"/>
      <c r="H2" s="55"/>
      <c r="I2" s="55"/>
      <c r="J2" s="161" t="s">
        <v>494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</row>
    <row r="3" spans="1:25" ht="15.15" customHeight="1">
      <c r="A3" s="55"/>
      <c r="B3" s="55"/>
      <c r="C3" s="55"/>
      <c r="D3" s="55"/>
      <c r="E3" s="55"/>
      <c r="F3" s="55"/>
      <c r="G3" s="55"/>
      <c r="H3" s="55"/>
      <c r="I3" s="55"/>
      <c r="J3" s="161" t="s">
        <v>495</v>
      </c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5" ht="15.15" customHeight="1">
      <c r="A4" s="162" t="s">
        <v>435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1:25" ht="15.15" customHeight="1">
      <c r="A5" s="163" t="s">
        <v>399</v>
      </c>
      <c r="B5" s="163"/>
      <c r="C5" s="163"/>
      <c r="D5" s="163"/>
      <c r="E5" s="163"/>
      <c r="F5" s="163"/>
      <c r="G5" s="163"/>
      <c r="H5" s="163"/>
      <c r="I5" s="163" t="s">
        <v>122</v>
      </c>
      <c r="J5" s="163"/>
      <c r="K5" s="163"/>
      <c r="L5" s="163" t="s">
        <v>400</v>
      </c>
      <c r="M5" s="163"/>
      <c r="N5" s="163"/>
      <c r="O5" s="163"/>
      <c r="P5" s="163"/>
      <c r="Q5" s="163"/>
      <c r="R5" s="163" t="s">
        <v>401</v>
      </c>
      <c r="S5" s="163"/>
      <c r="T5" s="163"/>
      <c r="U5" s="163" t="s">
        <v>402</v>
      </c>
      <c r="V5" s="163"/>
      <c r="W5" s="55"/>
      <c r="X5" s="55"/>
      <c r="Y5" s="55"/>
    </row>
    <row r="6" spans="1:25" ht="15.15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4" t="s">
        <v>7</v>
      </c>
      <c r="M6" s="164"/>
      <c r="N6" s="164" t="s">
        <v>9</v>
      </c>
      <c r="O6" s="164"/>
      <c r="P6" s="56" t="s">
        <v>10</v>
      </c>
      <c r="Q6" s="56" t="s">
        <v>12</v>
      </c>
      <c r="R6" s="163"/>
      <c r="S6" s="163"/>
      <c r="T6" s="163"/>
      <c r="U6" s="163"/>
      <c r="V6" s="163"/>
      <c r="W6" s="55"/>
      <c r="X6" s="55"/>
      <c r="Y6" s="55"/>
    </row>
    <row r="7" spans="1:25" ht="15.15" customHeight="1">
      <c r="A7" s="57" t="s">
        <v>3</v>
      </c>
      <c r="B7" s="57" t="s">
        <v>365</v>
      </c>
      <c r="C7" s="156" t="s">
        <v>403</v>
      </c>
      <c r="D7" s="156"/>
      <c r="E7" s="156"/>
      <c r="F7" s="156" t="s">
        <v>366</v>
      </c>
      <c r="G7" s="156"/>
      <c r="H7" s="156"/>
      <c r="I7" s="156" t="s">
        <v>404</v>
      </c>
      <c r="J7" s="156"/>
      <c r="K7" s="156"/>
      <c r="L7" s="157">
        <v>0.15</v>
      </c>
      <c r="M7" s="156"/>
      <c r="N7" s="157">
        <v>0.1</v>
      </c>
      <c r="O7" s="156"/>
      <c r="P7" s="117">
        <v>0.2</v>
      </c>
      <c r="Q7" s="117">
        <v>0.55000000000000004</v>
      </c>
      <c r="R7" s="57" t="s">
        <v>112</v>
      </c>
      <c r="S7" s="156" t="s">
        <v>113</v>
      </c>
      <c r="T7" s="156"/>
      <c r="U7" s="156" t="s">
        <v>404</v>
      </c>
      <c r="V7" s="156"/>
      <c r="W7" s="55"/>
      <c r="X7" s="55"/>
      <c r="Y7" s="55"/>
    </row>
    <row r="8" spans="1:25" ht="16.649999999999999" customHeight="1">
      <c r="A8" s="58">
        <v>1</v>
      </c>
      <c r="B8" s="58">
        <v>23203510570</v>
      </c>
      <c r="C8" s="152" t="s">
        <v>245</v>
      </c>
      <c r="D8" s="152"/>
      <c r="E8" s="152"/>
      <c r="F8" s="152" t="s">
        <v>301</v>
      </c>
      <c r="G8" s="152"/>
      <c r="H8" s="152"/>
      <c r="I8" s="153" t="s">
        <v>493</v>
      </c>
      <c r="J8" s="153"/>
      <c r="K8" s="153"/>
      <c r="L8" s="154">
        <v>10</v>
      </c>
      <c r="M8" s="154"/>
      <c r="N8" s="154">
        <v>8.5</v>
      </c>
      <c r="O8" s="154"/>
      <c r="P8" s="58">
        <v>8.5</v>
      </c>
      <c r="Q8" s="58"/>
      <c r="R8" s="59"/>
      <c r="S8" s="153"/>
      <c r="T8" s="153"/>
      <c r="U8" s="155"/>
      <c r="V8" s="155"/>
      <c r="W8" s="55"/>
      <c r="X8" s="55"/>
      <c r="Y8" s="55"/>
    </row>
    <row r="9" spans="1:25" ht="16.649999999999999" customHeight="1">
      <c r="A9" s="58">
        <v>2</v>
      </c>
      <c r="B9" s="58">
        <v>25203500859</v>
      </c>
      <c r="C9" s="152" t="s">
        <v>496</v>
      </c>
      <c r="D9" s="152"/>
      <c r="E9" s="152"/>
      <c r="F9" s="152" t="s">
        <v>301</v>
      </c>
      <c r="G9" s="152"/>
      <c r="H9" s="152"/>
      <c r="I9" s="153" t="s">
        <v>493</v>
      </c>
      <c r="J9" s="153"/>
      <c r="K9" s="153"/>
      <c r="L9" s="154">
        <v>9</v>
      </c>
      <c r="M9" s="154"/>
      <c r="N9" s="154">
        <v>7.5</v>
      </c>
      <c r="O9" s="154"/>
      <c r="P9" s="58">
        <v>8.5</v>
      </c>
      <c r="Q9" s="58"/>
      <c r="R9" s="59"/>
      <c r="S9" s="153"/>
      <c r="T9" s="153"/>
      <c r="U9" s="155"/>
      <c r="V9" s="155"/>
      <c r="W9" s="55"/>
      <c r="X9" s="55"/>
      <c r="Y9" s="55"/>
    </row>
    <row r="10" spans="1:25" ht="16.649999999999999" customHeight="1">
      <c r="A10" s="58">
        <v>3</v>
      </c>
      <c r="B10" s="58">
        <v>24203201301</v>
      </c>
      <c r="C10" s="152" t="s">
        <v>497</v>
      </c>
      <c r="D10" s="152"/>
      <c r="E10" s="152"/>
      <c r="F10" s="152" t="s">
        <v>181</v>
      </c>
      <c r="G10" s="152"/>
      <c r="H10" s="152"/>
      <c r="I10" s="153" t="s">
        <v>493</v>
      </c>
      <c r="J10" s="153"/>
      <c r="K10" s="153"/>
      <c r="L10" s="154">
        <v>10</v>
      </c>
      <c r="M10" s="154"/>
      <c r="N10" s="154">
        <v>7</v>
      </c>
      <c r="O10" s="154"/>
      <c r="P10" s="58">
        <v>8.5</v>
      </c>
      <c r="Q10" s="58"/>
      <c r="R10" s="59"/>
      <c r="S10" s="153"/>
      <c r="T10" s="153"/>
      <c r="U10" s="155"/>
      <c r="V10" s="155"/>
      <c r="W10" s="55"/>
      <c r="X10" s="55"/>
      <c r="Y10" s="55"/>
    </row>
    <row r="11" spans="1:25" ht="16.649999999999999" customHeight="1">
      <c r="A11" s="58">
        <v>4</v>
      </c>
      <c r="B11" s="58">
        <v>25203509583</v>
      </c>
      <c r="C11" s="152" t="s">
        <v>433</v>
      </c>
      <c r="D11" s="152"/>
      <c r="E11" s="152"/>
      <c r="F11" s="152" t="s">
        <v>181</v>
      </c>
      <c r="G11" s="152"/>
      <c r="H11" s="152"/>
      <c r="I11" s="153" t="s">
        <v>493</v>
      </c>
      <c r="J11" s="153"/>
      <c r="K11" s="153"/>
      <c r="L11" s="154">
        <v>7</v>
      </c>
      <c r="M11" s="154"/>
      <c r="N11" s="154">
        <v>5</v>
      </c>
      <c r="O11" s="154"/>
      <c r="P11" s="58">
        <v>6.5</v>
      </c>
      <c r="Q11" s="58"/>
      <c r="R11" s="59"/>
      <c r="S11" s="153"/>
      <c r="T11" s="153"/>
      <c r="U11" s="155"/>
      <c r="V11" s="155"/>
      <c r="W11" s="55"/>
      <c r="X11" s="55"/>
      <c r="Y11" s="55"/>
    </row>
    <row r="12" spans="1:25" ht="16.649999999999999" customHeight="1">
      <c r="A12" s="58">
        <v>5</v>
      </c>
      <c r="B12" s="58">
        <v>25203509211</v>
      </c>
      <c r="C12" s="152" t="s">
        <v>478</v>
      </c>
      <c r="D12" s="152"/>
      <c r="E12" s="152"/>
      <c r="F12" s="152" t="s">
        <v>215</v>
      </c>
      <c r="G12" s="152"/>
      <c r="H12" s="152"/>
      <c r="I12" s="153" t="s">
        <v>493</v>
      </c>
      <c r="J12" s="153"/>
      <c r="K12" s="153"/>
      <c r="L12" s="154">
        <v>7</v>
      </c>
      <c r="M12" s="154"/>
      <c r="N12" s="154">
        <v>5</v>
      </c>
      <c r="O12" s="154"/>
      <c r="P12" s="58">
        <v>6.5</v>
      </c>
      <c r="Q12" s="58"/>
      <c r="R12" s="59"/>
      <c r="S12" s="153"/>
      <c r="T12" s="153"/>
      <c r="U12" s="155"/>
      <c r="V12" s="155"/>
      <c r="W12" s="55"/>
      <c r="X12" s="55"/>
      <c r="Y12" s="55"/>
    </row>
    <row r="13" spans="1:25" ht="16.649999999999999" customHeight="1">
      <c r="A13" s="58">
        <v>6</v>
      </c>
      <c r="B13" s="58">
        <v>25203510363</v>
      </c>
      <c r="C13" s="152" t="s">
        <v>439</v>
      </c>
      <c r="D13" s="152"/>
      <c r="E13" s="152"/>
      <c r="F13" s="152" t="s">
        <v>335</v>
      </c>
      <c r="G13" s="152"/>
      <c r="H13" s="152"/>
      <c r="I13" s="153" t="s">
        <v>493</v>
      </c>
      <c r="J13" s="153"/>
      <c r="K13" s="153"/>
      <c r="L13" s="154">
        <v>10</v>
      </c>
      <c r="M13" s="154"/>
      <c r="N13" s="154">
        <v>6</v>
      </c>
      <c r="O13" s="154"/>
      <c r="P13" s="58">
        <v>6</v>
      </c>
      <c r="Q13" s="58"/>
      <c r="R13" s="59"/>
      <c r="S13" s="153"/>
      <c r="T13" s="153"/>
      <c r="U13" s="155"/>
      <c r="V13" s="155"/>
      <c r="W13" s="55"/>
      <c r="X13" s="55"/>
      <c r="Y13" s="55"/>
    </row>
    <row r="14" spans="1:25" ht="16.649999999999999" customHeight="1">
      <c r="A14" s="58">
        <v>7</v>
      </c>
      <c r="B14" s="58">
        <v>25203208067</v>
      </c>
      <c r="C14" s="152" t="s">
        <v>498</v>
      </c>
      <c r="D14" s="152"/>
      <c r="E14" s="152"/>
      <c r="F14" s="152" t="s">
        <v>182</v>
      </c>
      <c r="G14" s="152"/>
      <c r="H14" s="152"/>
      <c r="I14" s="153" t="s">
        <v>493</v>
      </c>
      <c r="J14" s="153"/>
      <c r="K14" s="153"/>
      <c r="L14" s="154">
        <v>7</v>
      </c>
      <c r="M14" s="154"/>
      <c r="N14" s="154">
        <v>7</v>
      </c>
      <c r="O14" s="154"/>
      <c r="P14" s="58">
        <v>8.5</v>
      </c>
      <c r="Q14" s="58"/>
      <c r="R14" s="59"/>
      <c r="S14" s="153"/>
      <c r="T14" s="153"/>
      <c r="U14" s="155"/>
      <c r="V14" s="155"/>
      <c r="W14" s="55"/>
      <c r="X14" s="55"/>
      <c r="Y14" s="55"/>
    </row>
    <row r="15" spans="1:25" ht="16.649999999999999" customHeight="1">
      <c r="A15" s="58">
        <v>8</v>
      </c>
      <c r="B15" s="58">
        <v>25203510376</v>
      </c>
      <c r="C15" s="152" t="s">
        <v>268</v>
      </c>
      <c r="D15" s="152"/>
      <c r="E15" s="152"/>
      <c r="F15" s="152" t="s">
        <v>269</v>
      </c>
      <c r="G15" s="152"/>
      <c r="H15" s="152"/>
      <c r="I15" s="153" t="s">
        <v>493</v>
      </c>
      <c r="J15" s="153"/>
      <c r="K15" s="153"/>
      <c r="L15" s="154">
        <v>8</v>
      </c>
      <c r="M15" s="154"/>
      <c r="N15" s="154">
        <v>5</v>
      </c>
      <c r="O15" s="154"/>
      <c r="P15" s="58">
        <v>6.5</v>
      </c>
      <c r="Q15" s="58"/>
      <c r="R15" s="59"/>
      <c r="S15" s="153"/>
      <c r="T15" s="153"/>
      <c r="U15" s="155"/>
      <c r="V15" s="155"/>
      <c r="W15" s="55"/>
      <c r="X15" s="55"/>
      <c r="Y15" s="55"/>
    </row>
    <row r="16" spans="1:25" ht="16.649999999999999" customHeight="1">
      <c r="A16" s="58">
        <v>9</v>
      </c>
      <c r="B16" s="58">
        <v>24213108487</v>
      </c>
      <c r="C16" s="152" t="s">
        <v>434</v>
      </c>
      <c r="D16" s="152"/>
      <c r="E16" s="152"/>
      <c r="F16" s="152" t="s">
        <v>230</v>
      </c>
      <c r="G16" s="152"/>
      <c r="H16" s="152"/>
      <c r="I16" s="153" t="s">
        <v>493</v>
      </c>
      <c r="J16" s="153"/>
      <c r="K16" s="153"/>
      <c r="L16" s="154">
        <v>6.5</v>
      </c>
      <c r="M16" s="154"/>
      <c r="N16" s="154">
        <v>6</v>
      </c>
      <c r="O16" s="154"/>
      <c r="P16" s="58">
        <v>6.5</v>
      </c>
      <c r="Q16" s="58"/>
      <c r="R16" s="59"/>
      <c r="S16" s="153"/>
      <c r="T16" s="153"/>
      <c r="U16" s="155"/>
      <c r="V16" s="155"/>
      <c r="W16" s="55"/>
      <c r="X16" s="55"/>
      <c r="Y16" s="55"/>
    </row>
    <row r="17" spans="1:25" ht="16.649999999999999" customHeight="1">
      <c r="A17" s="58">
        <v>10</v>
      </c>
      <c r="B17" s="58">
        <v>24213508040</v>
      </c>
      <c r="C17" s="152" t="s">
        <v>313</v>
      </c>
      <c r="D17" s="152"/>
      <c r="E17" s="152"/>
      <c r="F17" s="152" t="s">
        <v>230</v>
      </c>
      <c r="G17" s="152"/>
      <c r="H17" s="152"/>
      <c r="I17" s="153" t="s">
        <v>493</v>
      </c>
      <c r="J17" s="153"/>
      <c r="K17" s="153"/>
      <c r="L17" s="154">
        <v>6.5</v>
      </c>
      <c r="M17" s="154"/>
      <c r="N17" s="154">
        <v>7</v>
      </c>
      <c r="O17" s="154"/>
      <c r="P17" s="58">
        <v>7</v>
      </c>
      <c r="Q17" s="58"/>
      <c r="R17" s="59"/>
      <c r="S17" s="153"/>
      <c r="T17" s="153"/>
      <c r="U17" s="155"/>
      <c r="V17" s="155"/>
      <c r="W17" s="55"/>
      <c r="X17" s="55"/>
      <c r="Y17" s="55"/>
    </row>
    <row r="18" spans="1:25" ht="16.649999999999999" customHeight="1">
      <c r="A18" s="58">
        <v>11</v>
      </c>
      <c r="B18" s="58">
        <v>25203509417</v>
      </c>
      <c r="C18" s="152" t="s">
        <v>499</v>
      </c>
      <c r="D18" s="152"/>
      <c r="E18" s="152"/>
      <c r="F18" s="152" t="s">
        <v>304</v>
      </c>
      <c r="G18" s="152"/>
      <c r="H18" s="152"/>
      <c r="I18" s="153" t="s">
        <v>493</v>
      </c>
      <c r="J18" s="153"/>
      <c r="K18" s="153"/>
      <c r="L18" s="154">
        <v>7</v>
      </c>
      <c r="M18" s="154"/>
      <c r="N18" s="154">
        <v>6.5</v>
      </c>
      <c r="O18" s="154"/>
      <c r="P18" s="58">
        <v>7</v>
      </c>
      <c r="Q18" s="58"/>
      <c r="R18" s="59"/>
      <c r="S18" s="153"/>
      <c r="T18" s="153"/>
      <c r="U18" s="155"/>
      <c r="V18" s="155"/>
      <c r="W18" s="55"/>
      <c r="X18" s="55"/>
      <c r="Y18" s="55"/>
    </row>
    <row r="19" spans="1:25" ht="16.649999999999999" customHeight="1">
      <c r="A19" s="58">
        <v>12</v>
      </c>
      <c r="B19" s="58">
        <v>25203507324</v>
      </c>
      <c r="C19" s="152" t="s">
        <v>500</v>
      </c>
      <c r="D19" s="152"/>
      <c r="E19" s="152"/>
      <c r="F19" s="152" t="s">
        <v>243</v>
      </c>
      <c r="G19" s="152"/>
      <c r="H19" s="152"/>
      <c r="I19" s="153" t="s">
        <v>493</v>
      </c>
      <c r="J19" s="153"/>
      <c r="K19" s="153"/>
      <c r="L19" s="154">
        <v>7</v>
      </c>
      <c r="M19" s="154"/>
      <c r="N19" s="154">
        <v>7.5</v>
      </c>
      <c r="O19" s="154"/>
      <c r="P19" s="58">
        <v>8.5</v>
      </c>
      <c r="Q19" s="58"/>
      <c r="R19" s="59"/>
      <c r="S19" s="153"/>
      <c r="T19" s="153"/>
      <c r="U19" s="155"/>
      <c r="V19" s="155"/>
      <c r="W19" s="55"/>
      <c r="X19" s="55"/>
      <c r="Y19" s="55"/>
    </row>
    <row r="20" spans="1:25" ht="16.649999999999999" customHeight="1">
      <c r="A20" s="58">
        <v>13</v>
      </c>
      <c r="B20" s="58">
        <v>25203504906</v>
      </c>
      <c r="C20" s="152" t="s">
        <v>414</v>
      </c>
      <c r="D20" s="152"/>
      <c r="E20" s="152"/>
      <c r="F20" s="152" t="s">
        <v>165</v>
      </c>
      <c r="G20" s="152"/>
      <c r="H20" s="152"/>
      <c r="I20" s="153" t="s">
        <v>493</v>
      </c>
      <c r="J20" s="153"/>
      <c r="K20" s="153"/>
      <c r="L20" s="154">
        <v>10</v>
      </c>
      <c r="M20" s="154"/>
      <c r="N20" s="154">
        <v>7</v>
      </c>
      <c r="O20" s="154"/>
      <c r="P20" s="58">
        <v>7</v>
      </c>
      <c r="Q20" s="58"/>
      <c r="R20" s="59"/>
      <c r="S20" s="153"/>
      <c r="T20" s="153"/>
      <c r="U20" s="155"/>
      <c r="V20" s="155"/>
      <c r="W20" s="55"/>
      <c r="X20" s="55"/>
      <c r="Y20" s="55"/>
    </row>
    <row r="21" spans="1:25" ht="16.649999999999999" customHeight="1">
      <c r="A21" s="58">
        <v>14</v>
      </c>
      <c r="B21" s="58">
        <v>25203515934</v>
      </c>
      <c r="C21" s="152" t="s">
        <v>501</v>
      </c>
      <c r="D21" s="152"/>
      <c r="E21" s="152"/>
      <c r="F21" s="152" t="s">
        <v>127</v>
      </c>
      <c r="G21" s="152"/>
      <c r="H21" s="152"/>
      <c r="I21" s="153" t="s">
        <v>493</v>
      </c>
      <c r="J21" s="153"/>
      <c r="K21" s="153"/>
      <c r="L21" s="154">
        <v>10</v>
      </c>
      <c r="M21" s="154"/>
      <c r="N21" s="154">
        <v>8</v>
      </c>
      <c r="O21" s="154"/>
      <c r="P21" s="58">
        <v>8</v>
      </c>
      <c r="Q21" s="58"/>
      <c r="R21" s="59"/>
      <c r="S21" s="153"/>
      <c r="T21" s="153"/>
      <c r="U21" s="155"/>
      <c r="V21" s="155"/>
      <c r="W21" s="55"/>
      <c r="X21" s="55"/>
      <c r="Y21" s="55"/>
    </row>
    <row r="22" spans="1:25" ht="16.649999999999999" customHeight="1">
      <c r="A22" s="58">
        <v>15</v>
      </c>
      <c r="B22" s="58">
        <v>25203501734</v>
      </c>
      <c r="C22" s="152" t="s">
        <v>469</v>
      </c>
      <c r="D22" s="152"/>
      <c r="E22" s="152"/>
      <c r="F22" s="152" t="s">
        <v>249</v>
      </c>
      <c r="G22" s="152"/>
      <c r="H22" s="152"/>
      <c r="I22" s="153" t="s">
        <v>493</v>
      </c>
      <c r="J22" s="153"/>
      <c r="K22" s="153"/>
      <c r="L22" s="154">
        <v>10</v>
      </c>
      <c r="M22" s="154"/>
      <c r="N22" s="154">
        <v>8</v>
      </c>
      <c r="O22" s="154"/>
      <c r="P22" s="58">
        <v>8</v>
      </c>
      <c r="Q22" s="58"/>
      <c r="R22" s="59"/>
      <c r="S22" s="153"/>
      <c r="T22" s="153"/>
      <c r="U22" s="155"/>
      <c r="V22" s="155"/>
      <c r="W22" s="55"/>
      <c r="X22" s="55"/>
      <c r="Y22" s="55"/>
    </row>
    <row r="23" spans="1:25" ht="16.649999999999999" customHeight="1">
      <c r="A23" s="58">
        <v>16</v>
      </c>
      <c r="B23" s="58">
        <v>25203509786</v>
      </c>
      <c r="C23" s="152" t="s">
        <v>442</v>
      </c>
      <c r="D23" s="152"/>
      <c r="E23" s="152"/>
      <c r="F23" s="152" t="s">
        <v>249</v>
      </c>
      <c r="G23" s="152"/>
      <c r="H23" s="152"/>
      <c r="I23" s="153" t="s">
        <v>493</v>
      </c>
      <c r="J23" s="153"/>
      <c r="K23" s="153"/>
      <c r="L23" s="154">
        <v>10</v>
      </c>
      <c r="M23" s="154"/>
      <c r="N23" s="154">
        <v>7.5</v>
      </c>
      <c r="O23" s="154"/>
      <c r="P23" s="58">
        <v>8</v>
      </c>
      <c r="Q23" s="58"/>
      <c r="R23" s="59"/>
      <c r="S23" s="153"/>
      <c r="T23" s="153"/>
      <c r="U23" s="155"/>
      <c r="V23" s="155"/>
      <c r="W23" s="55"/>
      <c r="X23" s="55"/>
      <c r="Y23" s="55"/>
    </row>
    <row r="24" spans="1:25" ht="16.649999999999999" customHeight="1">
      <c r="A24" s="58">
        <v>17</v>
      </c>
      <c r="B24" s="58">
        <v>25203509945</v>
      </c>
      <c r="C24" s="152" t="s">
        <v>423</v>
      </c>
      <c r="D24" s="152"/>
      <c r="E24" s="152"/>
      <c r="F24" s="152" t="s">
        <v>249</v>
      </c>
      <c r="G24" s="152"/>
      <c r="H24" s="152"/>
      <c r="I24" s="153" t="s">
        <v>493</v>
      </c>
      <c r="J24" s="153"/>
      <c r="K24" s="153"/>
      <c r="L24" s="154">
        <v>10</v>
      </c>
      <c r="M24" s="154"/>
      <c r="N24" s="154">
        <v>8.5</v>
      </c>
      <c r="O24" s="154"/>
      <c r="P24" s="58">
        <v>8.5</v>
      </c>
      <c r="Q24" s="58"/>
      <c r="R24" s="59"/>
      <c r="S24" s="153"/>
      <c r="T24" s="153"/>
      <c r="U24" s="155"/>
      <c r="V24" s="155"/>
      <c r="W24" s="55"/>
      <c r="X24" s="55"/>
      <c r="Y24" s="55"/>
    </row>
    <row r="25" spans="1:25" ht="16.649999999999999" customHeight="1">
      <c r="A25" s="58">
        <v>18</v>
      </c>
      <c r="B25" s="58">
        <v>25203510521</v>
      </c>
      <c r="C25" s="152" t="s">
        <v>378</v>
      </c>
      <c r="D25" s="152"/>
      <c r="E25" s="152"/>
      <c r="F25" s="152" t="s">
        <v>249</v>
      </c>
      <c r="G25" s="152"/>
      <c r="H25" s="152"/>
      <c r="I25" s="153" t="s">
        <v>493</v>
      </c>
      <c r="J25" s="153"/>
      <c r="K25" s="153"/>
      <c r="L25" s="154">
        <v>9</v>
      </c>
      <c r="M25" s="154"/>
      <c r="N25" s="154">
        <v>8</v>
      </c>
      <c r="O25" s="154"/>
      <c r="P25" s="58">
        <v>8.5</v>
      </c>
      <c r="Q25" s="58"/>
      <c r="R25" s="59"/>
      <c r="S25" s="153"/>
      <c r="T25" s="153"/>
      <c r="U25" s="155"/>
      <c r="V25" s="155"/>
      <c r="W25" s="55"/>
      <c r="X25" s="55"/>
      <c r="Y25" s="55"/>
    </row>
    <row r="26" spans="1:25" ht="16.649999999999999" customHeight="1">
      <c r="A26" s="58">
        <v>19</v>
      </c>
      <c r="B26" s="58">
        <v>24203516380</v>
      </c>
      <c r="C26" s="152" t="s">
        <v>488</v>
      </c>
      <c r="D26" s="152"/>
      <c r="E26" s="152"/>
      <c r="F26" s="152" t="s">
        <v>191</v>
      </c>
      <c r="G26" s="152"/>
      <c r="H26" s="152"/>
      <c r="I26" s="153" t="s">
        <v>493</v>
      </c>
      <c r="J26" s="153"/>
      <c r="K26" s="153"/>
      <c r="L26" s="154">
        <v>10</v>
      </c>
      <c r="M26" s="154"/>
      <c r="N26" s="154">
        <v>8</v>
      </c>
      <c r="O26" s="154"/>
      <c r="P26" s="58">
        <v>8.5</v>
      </c>
      <c r="Q26" s="58"/>
      <c r="R26" s="59"/>
      <c r="S26" s="153"/>
      <c r="T26" s="153"/>
      <c r="U26" s="155"/>
      <c r="V26" s="155"/>
      <c r="W26" s="55"/>
      <c r="X26" s="55"/>
      <c r="Y26" s="55"/>
    </row>
    <row r="27" spans="1:25" ht="16.649999999999999" customHeight="1">
      <c r="A27" s="58">
        <v>20</v>
      </c>
      <c r="B27" s="58">
        <v>25203516081</v>
      </c>
      <c r="C27" s="152" t="s">
        <v>502</v>
      </c>
      <c r="D27" s="152"/>
      <c r="E27" s="152"/>
      <c r="F27" s="152" t="s">
        <v>191</v>
      </c>
      <c r="G27" s="152"/>
      <c r="H27" s="152"/>
      <c r="I27" s="153" t="s">
        <v>493</v>
      </c>
      <c r="J27" s="153"/>
      <c r="K27" s="153"/>
      <c r="L27" s="154">
        <v>7.5</v>
      </c>
      <c r="M27" s="154"/>
      <c r="N27" s="154">
        <v>5.5</v>
      </c>
      <c r="O27" s="154"/>
      <c r="P27" s="58">
        <v>8.5</v>
      </c>
      <c r="Q27" s="58"/>
      <c r="R27" s="59"/>
      <c r="S27" s="153"/>
      <c r="T27" s="153"/>
      <c r="U27" s="155"/>
      <c r="V27" s="155"/>
      <c r="W27" s="55"/>
      <c r="X27" s="55"/>
      <c r="Y27" s="55"/>
    </row>
    <row r="28" spans="1:25" ht="16.649999999999999" customHeight="1">
      <c r="A28" s="58">
        <v>21</v>
      </c>
      <c r="B28" s="58">
        <v>24203500884</v>
      </c>
      <c r="C28" s="152" t="s">
        <v>327</v>
      </c>
      <c r="D28" s="152"/>
      <c r="E28" s="152"/>
      <c r="F28" s="152" t="s">
        <v>270</v>
      </c>
      <c r="G28" s="152"/>
      <c r="H28" s="152"/>
      <c r="I28" s="153" t="s">
        <v>493</v>
      </c>
      <c r="J28" s="153"/>
      <c r="K28" s="153"/>
      <c r="L28" s="154">
        <v>9</v>
      </c>
      <c r="M28" s="154"/>
      <c r="N28" s="154">
        <v>5</v>
      </c>
      <c r="O28" s="154"/>
      <c r="P28" s="58">
        <v>8.5</v>
      </c>
      <c r="Q28" s="58"/>
      <c r="R28" s="59"/>
      <c r="S28" s="153"/>
      <c r="T28" s="153"/>
      <c r="U28" s="155"/>
      <c r="V28" s="155"/>
      <c r="W28" s="55"/>
      <c r="X28" s="55"/>
      <c r="Y28" s="55"/>
    </row>
    <row r="29" spans="1:25" ht="16.649999999999999" customHeight="1">
      <c r="A29" s="58">
        <v>22</v>
      </c>
      <c r="B29" s="58">
        <v>23203510483</v>
      </c>
      <c r="C29" s="152" t="s">
        <v>481</v>
      </c>
      <c r="D29" s="152"/>
      <c r="E29" s="152"/>
      <c r="F29" s="152" t="s">
        <v>273</v>
      </c>
      <c r="G29" s="152"/>
      <c r="H29" s="152"/>
      <c r="I29" s="153" t="s">
        <v>493</v>
      </c>
      <c r="J29" s="153"/>
      <c r="K29" s="153"/>
      <c r="L29" s="154">
        <v>9</v>
      </c>
      <c r="M29" s="154"/>
      <c r="N29" s="154">
        <v>7</v>
      </c>
      <c r="O29" s="154"/>
      <c r="P29" s="58">
        <v>6.5</v>
      </c>
      <c r="Q29" s="58"/>
      <c r="R29" s="59"/>
      <c r="S29" s="153"/>
      <c r="T29" s="153"/>
      <c r="U29" s="155"/>
      <c r="V29" s="155"/>
      <c r="W29" s="55"/>
      <c r="X29" s="55"/>
      <c r="Y29" s="55"/>
    </row>
    <row r="30" spans="1:25" ht="16.649999999999999" customHeight="1">
      <c r="A30" s="58">
        <v>23</v>
      </c>
      <c r="B30" s="58">
        <v>25213508567</v>
      </c>
      <c r="C30" s="152" t="s">
        <v>503</v>
      </c>
      <c r="D30" s="152"/>
      <c r="E30" s="152"/>
      <c r="F30" s="152" t="s">
        <v>134</v>
      </c>
      <c r="G30" s="152"/>
      <c r="H30" s="152"/>
      <c r="I30" s="153" t="s">
        <v>493</v>
      </c>
      <c r="J30" s="153"/>
      <c r="K30" s="153"/>
      <c r="L30" s="154">
        <v>8.5</v>
      </c>
      <c r="M30" s="154"/>
      <c r="N30" s="154">
        <v>6</v>
      </c>
      <c r="O30" s="154"/>
      <c r="P30" s="58">
        <v>6.5</v>
      </c>
      <c r="Q30" s="58"/>
      <c r="R30" s="59"/>
      <c r="S30" s="153"/>
      <c r="T30" s="153"/>
      <c r="U30" s="155"/>
      <c r="V30" s="155"/>
      <c r="W30" s="55"/>
      <c r="X30" s="55"/>
      <c r="Y30" s="55"/>
    </row>
    <row r="31" spans="1:25" ht="16.649999999999999" customHeight="1">
      <c r="A31" s="58">
        <v>24</v>
      </c>
      <c r="B31" s="58">
        <v>25203512065</v>
      </c>
      <c r="C31" s="152" t="s">
        <v>443</v>
      </c>
      <c r="D31" s="152"/>
      <c r="E31" s="152"/>
      <c r="F31" s="152" t="s">
        <v>161</v>
      </c>
      <c r="G31" s="152"/>
      <c r="H31" s="152"/>
      <c r="I31" s="153" t="s">
        <v>493</v>
      </c>
      <c r="J31" s="153"/>
      <c r="K31" s="153"/>
      <c r="L31" s="154">
        <v>6</v>
      </c>
      <c r="M31" s="154"/>
      <c r="N31" s="154">
        <v>7.5</v>
      </c>
      <c r="O31" s="154"/>
      <c r="P31" s="58">
        <v>5</v>
      </c>
      <c r="Q31" s="58"/>
      <c r="R31" s="59"/>
      <c r="S31" s="153"/>
      <c r="T31" s="153"/>
      <c r="U31" s="155"/>
      <c r="V31" s="155"/>
      <c r="W31" s="55"/>
      <c r="X31" s="55"/>
      <c r="Y31" s="55"/>
    </row>
    <row r="32" spans="1:25" ht="16.649999999999999" customHeight="1">
      <c r="A32" s="58">
        <v>25</v>
      </c>
      <c r="B32" s="58">
        <v>25203515761</v>
      </c>
      <c r="C32" s="152" t="s">
        <v>504</v>
      </c>
      <c r="D32" s="152"/>
      <c r="E32" s="152"/>
      <c r="F32" s="152" t="s">
        <v>161</v>
      </c>
      <c r="G32" s="152"/>
      <c r="H32" s="152"/>
      <c r="I32" s="153" t="s">
        <v>493</v>
      </c>
      <c r="J32" s="153"/>
      <c r="K32" s="153"/>
      <c r="L32" s="154">
        <v>7.5</v>
      </c>
      <c r="M32" s="154"/>
      <c r="N32" s="154">
        <v>7</v>
      </c>
      <c r="O32" s="154"/>
      <c r="P32" s="58">
        <v>5</v>
      </c>
      <c r="Q32" s="58"/>
      <c r="R32" s="59"/>
      <c r="S32" s="153"/>
      <c r="T32" s="153"/>
      <c r="U32" s="155"/>
      <c r="V32" s="155"/>
      <c r="W32" s="55"/>
      <c r="X32" s="55"/>
      <c r="Y32" s="55"/>
    </row>
    <row r="33" spans="1:25" ht="16.649999999999999" customHeight="1">
      <c r="A33" s="58">
        <v>26</v>
      </c>
      <c r="B33" s="58">
        <v>25213502949</v>
      </c>
      <c r="C33" s="152" t="s">
        <v>505</v>
      </c>
      <c r="D33" s="152"/>
      <c r="E33" s="152"/>
      <c r="F33" s="152" t="s">
        <v>152</v>
      </c>
      <c r="G33" s="152"/>
      <c r="H33" s="152"/>
      <c r="I33" s="153" t="s">
        <v>493</v>
      </c>
      <c r="J33" s="153"/>
      <c r="K33" s="153"/>
      <c r="L33" s="154">
        <v>7</v>
      </c>
      <c r="M33" s="154"/>
      <c r="N33" s="154">
        <v>7</v>
      </c>
      <c r="O33" s="154"/>
      <c r="P33" s="58">
        <v>5</v>
      </c>
      <c r="Q33" s="58"/>
      <c r="R33" s="59"/>
      <c r="S33" s="153"/>
      <c r="T33" s="153"/>
      <c r="U33" s="155"/>
      <c r="V33" s="155"/>
      <c r="W33" s="55"/>
      <c r="X33" s="55"/>
      <c r="Y33" s="55"/>
    </row>
    <row r="34" spans="1:25" ht="16.649999999999999" customHeight="1">
      <c r="A34" s="58">
        <v>27</v>
      </c>
      <c r="B34" s="58">
        <v>2320312947</v>
      </c>
      <c r="C34" s="152" t="s">
        <v>417</v>
      </c>
      <c r="D34" s="152"/>
      <c r="E34" s="152"/>
      <c r="F34" s="152" t="s">
        <v>193</v>
      </c>
      <c r="G34" s="152"/>
      <c r="H34" s="152"/>
      <c r="I34" s="153" t="s">
        <v>493</v>
      </c>
      <c r="J34" s="153"/>
      <c r="K34" s="153"/>
      <c r="L34" s="154">
        <v>8.5</v>
      </c>
      <c r="M34" s="154"/>
      <c r="N34" s="154">
        <v>5</v>
      </c>
      <c r="O34" s="154"/>
      <c r="P34" s="58">
        <v>8.5</v>
      </c>
      <c r="Q34" s="58"/>
      <c r="R34" s="59"/>
      <c r="S34" s="153"/>
      <c r="T34" s="153"/>
      <c r="U34" s="155"/>
      <c r="V34" s="155"/>
      <c r="W34" s="55"/>
      <c r="X34" s="55"/>
      <c r="Y34" s="55"/>
    </row>
    <row r="35" spans="1:25" ht="16.649999999999999" customHeight="1">
      <c r="A35" s="58">
        <v>28</v>
      </c>
      <c r="B35" s="58">
        <v>24203115335</v>
      </c>
      <c r="C35" s="152" t="s">
        <v>432</v>
      </c>
      <c r="D35" s="152"/>
      <c r="E35" s="152"/>
      <c r="F35" s="152" t="s">
        <v>193</v>
      </c>
      <c r="G35" s="152"/>
      <c r="H35" s="152"/>
      <c r="I35" s="153" t="s">
        <v>493</v>
      </c>
      <c r="J35" s="153"/>
      <c r="K35" s="153"/>
      <c r="L35" s="154">
        <v>10</v>
      </c>
      <c r="M35" s="154"/>
      <c r="N35" s="154">
        <v>7</v>
      </c>
      <c r="O35" s="154"/>
      <c r="P35" s="58">
        <v>7</v>
      </c>
      <c r="Q35" s="58"/>
      <c r="R35" s="59"/>
      <c r="S35" s="153"/>
      <c r="T35" s="153"/>
      <c r="U35" s="155"/>
      <c r="V35" s="155"/>
      <c r="W35" s="55"/>
      <c r="X35" s="55"/>
      <c r="Y35" s="55"/>
    </row>
    <row r="36" spans="1:25" ht="16.649999999999999" customHeight="1">
      <c r="A36" s="58">
        <v>29</v>
      </c>
      <c r="B36" s="58">
        <v>24203204067</v>
      </c>
      <c r="C36" s="152" t="s">
        <v>506</v>
      </c>
      <c r="D36" s="152"/>
      <c r="E36" s="152"/>
      <c r="F36" s="152" t="s">
        <v>193</v>
      </c>
      <c r="G36" s="152"/>
      <c r="H36" s="152"/>
      <c r="I36" s="153" t="s">
        <v>493</v>
      </c>
      <c r="J36" s="153"/>
      <c r="K36" s="153"/>
      <c r="L36" s="154">
        <v>7.5</v>
      </c>
      <c r="M36" s="154"/>
      <c r="N36" s="154">
        <v>6</v>
      </c>
      <c r="O36" s="154"/>
      <c r="P36" s="58">
        <v>7</v>
      </c>
      <c r="Q36" s="58"/>
      <c r="R36" s="59"/>
      <c r="S36" s="153"/>
      <c r="T36" s="153"/>
      <c r="U36" s="155"/>
      <c r="V36" s="155"/>
      <c r="W36" s="55"/>
      <c r="X36" s="55"/>
      <c r="Y36" s="55"/>
    </row>
    <row r="37" spans="1:25" ht="16.649999999999999" customHeight="1">
      <c r="A37" s="58">
        <v>30</v>
      </c>
      <c r="B37" s="58">
        <v>25203516980</v>
      </c>
      <c r="C37" s="152" t="s">
        <v>464</v>
      </c>
      <c r="D37" s="152"/>
      <c r="E37" s="152"/>
      <c r="F37" s="152" t="s">
        <v>193</v>
      </c>
      <c r="G37" s="152"/>
      <c r="H37" s="152"/>
      <c r="I37" s="153" t="s">
        <v>493</v>
      </c>
      <c r="J37" s="153"/>
      <c r="K37" s="153"/>
      <c r="L37" s="154">
        <v>9</v>
      </c>
      <c r="M37" s="154"/>
      <c r="N37" s="154">
        <v>5</v>
      </c>
      <c r="O37" s="154"/>
      <c r="P37" s="58">
        <v>7</v>
      </c>
      <c r="Q37" s="58"/>
      <c r="R37" s="59"/>
      <c r="S37" s="153"/>
      <c r="T37" s="153"/>
      <c r="U37" s="155"/>
      <c r="V37" s="155"/>
      <c r="W37" s="55"/>
      <c r="X37" s="55"/>
      <c r="Y37" s="55"/>
    </row>
    <row r="38" spans="1:25" ht="16.649999999999999" customHeight="1">
      <c r="A38" s="58">
        <v>31</v>
      </c>
      <c r="B38" s="58">
        <v>23203510555</v>
      </c>
      <c r="C38" s="152" t="s">
        <v>507</v>
      </c>
      <c r="D38" s="152"/>
      <c r="E38" s="152"/>
      <c r="F38" s="152" t="s">
        <v>162</v>
      </c>
      <c r="G38" s="152"/>
      <c r="H38" s="152"/>
      <c r="I38" s="153" t="s">
        <v>493</v>
      </c>
      <c r="J38" s="153"/>
      <c r="K38" s="153"/>
      <c r="L38" s="154">
        <v>7</v>
      </c>
      <c r="M38" s="154"/>
      <c r="N38" s="154">
        <v>6.5</v>
      </c>
      <c r="O38" s="154"/>
      <c r="P38" s="58">
        <v>6.5</v>
      </c>
      <c r="Q38" s="58"/>
      <c r="R38" s="59"/>
      <c r="S38" s="153"/>
      <c r="T38" s="153"/>
      <c r="U38" s="155"/>
      <c r="V38" s="155"/>
      <c r="W38" s="55"/>
      <c r="X38" s="55"/>
      <c r="Y38" s="55"/>
    </row>
    <row r="39" spans="1:25" ht="16.649999999999999" customHeight="1">
      <c r="A39" s="58">
        <v>32</v>
      </c>
      <c r="B39" s="58">
        <v>25208603873</v>
      </c>
      <c r="C39" s="152" t="s">
        <v>508</v>
      </c>
      <c r="D39" s="152"/>
      <c r="E39" s="152"/>
      <c r="F39" s="152" t="s">
        <v>192</v>
      </c>
      <c r="G39" s="152"/>
      <c r="H39" s="152"/>
      <c r="I39" s="153" t="s">
        <v>493</v>
      </c>
      <c r="J39" s="153"/>
      <c r="K39" s="153"/>
      <c r="L39" s="154">
        <v>5</v>
      </c>
      <c r="M39" s="154"/>
      <c r="N39" s="154">
        <v>5.5</v>
      </c>
      <c r="O39" s="154"/>
      <c r="P39" s="58">
        <v>5</v>
      </c>
      <c r="Q39" s="58"/>
      <c r="R39" s="59"/>
      <c r="S39" s="153"/>
      <c r="T39" s="153"/>
      <c r="U39" s="155"/>
      <c r="V39" s="155"/>
      <c r="W39" s="55"/>
      <c r="X39" s="55"/>
      <c r="Y39" s="55"/>
    </row>
    <row r="40" spans="1:25" ht="16.649999999999999" customHeight="1">
      <c r="A40" s="58">
        <v>33</v>
      </c>
      <c r="B40" s="58">
        <v>25203509087</v>
      </c>
      <c r="C40" s="152" t="s">
        <v>509</v>
      </c>
      <c r="D40" s="152"/>
      <c r="E40" s="152"/>
      <c r="F40" s="152" t="s">
        <v>294</v>
      </c>
      <c r="G40" s="152"/>
      <c r="H40" s="152"/>
      <c r="I40" s="153" t="s">
        <v>493</v>
      </c>
      <c r="J40" s="153"/>
      <c r="K40" s="153"/>
      <c r="L40" s="154">
        <v>9</v>
      </c>
      <c r="M40" s="154"/>
      <c r="N40" s="154">
        <v>5</v>
      </c>
      <c r="O40" s="154"/>
      <c r="P40" s="58">
        <v>6.5</v>
      </c>
      <c r="Q40" s="58"/>
      <c r="R40" s="59"/>
      <c r="S40" s="153"/>
      <c r="T40" s="153"/>
      <c r="U40" s="155"/>
      <c r="V40" s="155"/>
      <c r="W40" s="55"/>
      <c r="X40" s="55"/>
      <c r="Y40" s="55"/>
    </row>
    <row r="41" spans="1:25" ht="16.649999999999999" customHeight="1">
      <c r="A41" s="58">
        <v>34</v>
      </c>
      <c r="B41" s="58">
        <v>25203503264</v>
      </c>
      <c r="C41" s="152" t="s">
        <v>353</v>
      </c>
      <c r="D41" s="152"/>
      <c r="E41" s="152"/>
      <c r="F41" s="152" t="s">
        <v>254</v>
      </c>
      <c r="G41" s="152"/>
      <c r="H41" s="152"/>
      <c r="I41" s="153" t="s">
        <v>493</v>
      </c>
      <c r="J41" s="153"/>
      <c r="K41" s="153"/>
      <c r="L41" s="154">
        <v>10</v>
      </c>
      <c r="M41" s="154"/>
      <c r="N41" s="154">
        <v>7.5</v>
      </c>
      <c r="O41" s="154"/>
      <c r="P41" s="58">
        <v>8.5</v>
      </c>
      <c r="Q41" s="58"/>
      <c r="R41" s="59"/>
      <c r="S41" s="153"/>
      <c r="T41" s="153"/>
      <c r="U41" s="155"/>
      <c r="V41" s="155"/>
      <c r="W41" s="55"/>
      <c r="X41" s="55"/>
      <c r="Y41" s="55"/>
    </row>
    <row r="42" spans="1:25" ht="16.649999999999999" customHeight="1">
      <c r="A42" s="58">
        <v>35</v>
      </c>
      <c r="B42" s="58">
        <v>25213215994</v>
      </c>
      <c r="C42" s="152" t="s">
        <v>346</v>
      </c>
      <c r="D42" s="152"/>
      <c r="E42" s="152"/>
      <c r="F42" s="152" t="s">
        <v>254</v>
      </c>
      <c r="G42" s="152"/>
      <c r="H42" s="152"/>
      <c r="I42" s="153" t="s">
        <v>493</v>
      </c>
      <c r="J42" s="153"/>
      <c r="K42" s="153"/>
      <c r="L42" s="154">
        <v>10</v>
      </c>
      <c r="M42" s="154"/>
      <c r="N42" s="154">
        <v>6.5</v>
      </c>
      <c r="O42" s="154"/>
      <c r="P42" s="58">
        <v>7</v>
      </c>
      <c r="Q42" s="58"/>
      <c r="R42" s="59"/>
      <c r="S42" s="153"/>
      <c r="T42" s="153"/>
      <c r="U42" s="155"/>
      <c r="V42" s="155"/>
      <c r="W42" s="55"/>
      <c r="X42" s="55"/>
      <c r="Y42" s="55"/>
    </row>
    <row r="43" spans="1:25" ht="16.649999999999999" customHeight="1">
      <c r="A43" s="58">
        <v>36</v>
      </c>
      <c r="B43" s="58">
        <v>24213511534</v>
      </c>
      <c r="C43" s="152" t="s">
        <v>318</v>
      </c>
      <c r="D43" s="152"/>
      <c r="E43" s="152"/>
      <c r="F43" s="152" t="s">
        <v>213</v>
      </c>
      <c r="G43" s="152"/>
      <c r="H43" s="152"/>
      <c r="I43" s="153" t="s">
        <v>493</v>
      </c>
      <c r="J43" s="153"/>
      <c r="K43" s="153"/>
      <c r="L43" s="154">
        <v>7.5</v>
      </c>
      <c r="M43" s="154"/>
      <c r="N43" s="154">
        <v>6</v>
      </c>
      <c r="O43" s="154"/>
      <c r="P43" s="58">
        <v>7.5</v>
      </c>
      <c r="Q43" s="58"/>
      <c r="R43" s="59"/>
      <c r="S43" s="153"/>
      <c r="T43" s="153"/>
      <c r="U43" s="155"/>
      <c r="V43" s="155"/>
      <c r="W43" s="55"/>
      <c r="X43" s="55"/>
      <c r="Y43" s="55"/>
    </row>
    <row r="44" spans="1:25" ht="16.649999999999999" customHeight="1">
      <c r="A44" s="58">
        <v>37</v>
      </c>
      <c r="B44" s="58">
        <v>25203509668</v>
      </c>
      <c r="C44" s="152" t="s">
        <v>445</v>
      </c>
      <c r="D44" s="152"/>
      <c r="E44" s="152"/>
      <c r="F44" s="152" t="s">
        <v>174</v>
      </c>
      <c r="G44" s="152"/>
      <c r="H44" s="152"/>
      <c r="I44" s="153" t="s">
        <v>493</v>
      </c>
      <c r="J44" s="153"/>
      <c r="K44" s="153"/>
      <c r="L44" s="154">
        <v>8</v>
      </c>
      <c r="M44" s="154"/>
      <c r="N44" s="154">
        <v>7</v>
      </c>
      <c r="O44" s="154"/>
      <c r="P44" s="58">
        <v>7</v>
      </c>
      <c r="Q44" s="58"/>
      <c r="R44" s="59"/>
      <c r="S44" s="153"/>
      <c r="T44" s="153"/>
      <c r="U44" s="155"/>
      <c r="V44" s="155"/>
      <c r="W44" s="55"/>
      <c r="X44" s="55"/>
      <c r="Y44" s="55"/>
    </row>
    <row r="45" spans="1:25" ht="16.649999999999999" customHeight="1">
      <c r="A45" s="58">
        <v>38</v>
      </c>
      <c r="B45" s="58">
        <v>25203516212</v>
      </c>
      <c r="C45" s="152" t="s">
        <v>489</v>
      </c>
      <c r="D45" s="152"/>
      <c r="E45" s="152"/>
      <c r="F45" s="152" t="s">
        <v>174</v>
      </c>
      <c r="G45" s="152"/>
      <c r="H45" s="152"/>
      <c r="I45" s="153" t="s">
        <v>493</v>
      </c>
      <c r="J45" s="153"/>
      <c r="K45" s="153"/>
      <c r="L45" s="154">
        <v>9</v>
      </c>
      <c r="M45" s="154"/>
      <c r="N45" s="154">
        <v>6.5</v>
      </c>
      <c r="O45" s="154"/>
      <c r="P45" s="58">
        <v>8.5</v>
      </c>
      <c r="Q45" s="58"/>
      <c r="R45" s="59"/>
      <c r="S45" s="153"/>
      <c r="T45" s="153"/>
      <c r="U45" s="155"/>
      <c r="V45" s="155"/>
      <c r="W45" s="55"/>
      <c r="X45" s="55"/>
      <c r="Y45" s="55"/>
    </row>
    <row r="46" spans="1:25" ht="16.649999999999999" customHeight="1">
      <c r="A46" s="58">
        <v>39</v>
      </c>
      <c r="B46" s="58">
        <v>25203500332</v>
      </c>
      <c r="C46" s="152" t="s">
        <v>505</v>
      </c>
      <c r="D46" s="152"/>
      <c r="E46" s="152"/>
      <c r="F46" s="152" t="s">
        <v>259</v>
      </c>
      <c r="G46" s="152"/>
      <c r="H46" s="152"/>
      <c r="I46" s="153" t="s">
        <v>493</v>
      </c>
      <c r="J46" s="153"/>
      <c r="K46" s="153"/>
      <c r="L46" s="154">
        <v>10</v>
      </c>
      <c r="M46" s="154"/>
      <c r="N46" s="154">
        <v>6</v>
      </c>
      <c r="O46" s="154"/>
      <c r="P46" s="58">
        <v>7</v>
      </c>
      <c r="Q46" s="58"/>
      <c r="R46" s="59"/>
      <c r="S46" s="153"/>
      <c r="T46" s="153"/>
      <c r="U46" s="155"/>
      <c r="V46" s="155"/>
      <c r="W46" s="55"/>
      <c r="X46" s="55"/>
      <c r="Y46" s="55"/>
    </row>
    <row r="47" spans="1:25" ht="16.649999999999999" customHeight="1">
      <c r="A47" s="58">
        <v>40</v>
      </c>
      <c r="B47" s="58">
        <v>25203509454</v>
      </c>
      <c r="C47" s="152" t="s">
        <v>510</v>
      </c>
      <c r="D47" s="152"/>
      <c r="E47" s="152"/>
      <c r="F47" s="152" t="s">
        <v>259</v>
      </c>
      <c r="G47" s="152"/>
      <c r="H47" s="152"/>
      <c r="I47" s="153" t="s">
        <v>493</v>
      </c>
      <c r="J47" s="153"/>
      <c r="K47" s="153"/>
      <c r="L47" s="154">
        <v>7.5</v>
      </c>
      <c r="M47" s="154"/>
      <c r="N47" s="154">
        <v>0</v>
      </c>
      <c r="O47" s="154"/>
      <c r="P47" s="58">
        <v>5</v>
      </c>
      <c r="Q47" s="58"/>
      <c r="R47" s="59"/>
      <c r="S47" s="153"/>
      <c r="T47" s="153"/>
      <c r="U47" s="155"/>
      <c r="V47" s="155"/>
      <c r="W47" s="55"/>
      <c r="X47" s="55"/>
      <c r="Y47" s="55"/>
    </row>
    <row r="48" spans="1:25" ht="16.649999999999999" customHeight="1">
      <c r="A48" s="58">
        <v>41</v>
      </c>
      <c r="B48" s="58">
        <v>24203516594</v>
      </c>
      <c r="C48" s="152" t="s">
        <v>355</v>
      </c>
      <c r="D48" s="152"/>
      <c r="E48" s="152"/>
      <c r="F48" s="152" t="s">
        <v>208</v>
      </c>
      <c r="G48" s="152"/>
      <c r="H48" s="152"/>
      <c r="I48" s="153" t="s">
        <v>493</v>
      </c>
      <c r="J48" s="153"/>
      <c r="K48" s="153"/>
      <c r="L48" s="154">
        <v>10</v>
      </c>
      <c r="M48" s="154"/>
      <c r="N48" s="154">
        <v>7.5</v>
      </c>
      <c r="O48" s="154"/>
      <c r="P48" s="58">
        <v>8.5</v>
      </c>
      <c r="Q48" s="58"/>
      <c r="R48" s="59"/>
      <c r="S48" s="153"/>
      <c r="T48" s="153"/>
      <c r="U48" s="155"/>
      <c r="V48" s="155"/>
      <c r="W48" s="55"/>
      <c r="X48" s="55"/>
      <c r="Y48" s="55"/>
    </row>
    <row r="49" spans="1:25" ht="16.649999999999999" customHeight="1">
      <c r="A49" s="58">
        <v>42</v>
      </c>
      <c r="B49" s="58">
        <v>25203516154</v>
      </c>
      <c r="C49" s="152" t="s">
        <v>511</v>
      </c>
      <c r="D49" s="152"/>
      <c r="E49" s="152"/>
      <c r="F49" s="152" t="s">
        <v>227</v>
      </c>
      <c r="G49" s="152"/>
      <c r="H49" s="152"/>
      <c r="I49" s="153" t="s">
        <v>493</v>
      </c>
      <c r="J49" s="153"/>
      <c r="K49" s="153"/>
      <c r="L49" s="154">
        <v>10</v>
      </c>
      <c r="M49" s="154"/>
      <c r="N49" s="154">
        <v>6.5</v>
      </c>
      <c r="O49" s="154"/>
      <c r="P49" s="58">
        <v>6.5</v>
      </c>
      <c r="Q49" s="58"/>
      <c r="R49" s="59"/>
      <c r="S49" s="153"/>
      <c r="T49" s="153"/>
      <c r="U49" s="155"/>
      <c r="V49" s="155"/>
      <c r="W49" s="55"/>
      <c r="X49" s="55"/>
      <c r="Y49" s="55"/>
    </row>
    <row r="50" spans="1:25" ht="16.649999999999999" customHeight="1">
      <c r="A50" s="58">
        <v>43</v>
      </c>
      <c r="B50" s="58">
        <v>2220356501</v>
      </c>
      <c r="C50" s="152" t="s">
        <v>467</v>
      </c>
      <c r="D50" s="152"/>
      <c r="E50" s="152"/>
      <c r="F50" s="152" t="s">
        <v>197</v>
      </c>
      <c r="G50" s="152"/>
      <c r="H50" s="152"/>
      <c r="I50" s="153" t="s">
        <v>493</v>
      </c>
      <c r="J50" s="153"/>
      <c r="K50" s="153"/>
      <c r="L50" s="154">
        <v>7</v>
      </c>
      <c r="M50" s="154"/>
      <c r="N50" s="154">
        <v>6</v>
      </c>
      <c r="O50" s="154"/>
      <c r="P50" s="58">
        <v>6.5</v>
      </c>
      <c r="Q50" s="58"/>
      <c r="R50" s="59"/>
      <c r="S50" s="153"/>
      <c r="T50" s="153"/>
      <c r="U50" s="155"/>
      <c r="V50" s="155"/>
      <c r="W50" s="55"/>
      <c r="X50" s="55"/>
      <c r="Y50" s="55"/>
    </row>
    <row r="51" spans="1:25" ht="16.649999999999999" customHeight="1">
      <c r="A51" s="58">
        <v>44</v>
      </c>
      <c r="B51" s="58">
        <v>25203108855</v>
      </c>
      <c r="C51" s="152" t="s">
        <v>512</v>
      </c>
      <c r="D51" s="152"/>
      <c r="E51" s="152"/>
      <c r="F51" s="152" t="s">
        <v>197</v>
      </c>
      <c r="G51" s="152"/>
      <c r="H51" s="152"/>
      <c r="I51" s="153" t="s">
        <v>493</v>
      </c>
      <c r="J51" s="153"/>
      <c r="K51" s="153"/>
      <c r="L51" s="154">
        <v>9</v>
      </c>
      <c r="M51" s="154"/>
      <c r="N51" s="154">
        <v>6</v>
      </c>
      <c r="O51" s="154"/>
      <c r="P51" s="58">
        <v>7.5</v>
      </c>
      <c r="Q51" s="58"/>
      <c r="R51" s="59"/>
      <c r="S51" s="153"/>
      <c r="T51" s="153"/>
      <c r="U51" s="155"/>
      <c r="V51" s="155"/>
      <c r="W51" s="55"/>
      <c r="X51" s="55"/>
      <c r="Y51" s="55"/>
    </row>
    <row r="52" spans="1:25" ht="16.649999999999999" customHeight="1">
      <c r="A52" s="58">
        <v>45</v>
      </c>
      <c r="B52" s="58">
        <v>25203501677</v>
      </c>
      <c r="C52" s="152" t="s">
        <v>447</v>
      </c>
      <c r="D52" s="152"/>
      <c r="E52" s="152"/>
      <c r="F52" s="152" t="s">
        <v>197</v>
      </c>
      <c r="G52" s="152"/>
      <c r="H52" s="152"/>
      <c r="I52" s="153" t="s">
        <v>493</v>
      </c>
      <c r="J52" s="153"/>
      <c r="K52" s="153"/>
      <c r="L52" s="154">
        <v>10</v>
      </c>
      <c r="M52" s="154"/>
      <c r="N52" s="154">
        <v>5.5</v>
      </c>
      <c r="O52" s="154"/>
      <c r="P52" s="58">
        <v>6.5</v>
      </c>
      <c r="Q52" s="58"/>
      <c r="R52" s="59"/>
      <c r="S52" s="153"/>
      <c r="T52" s="153"/>
      <c r="U52" s="155"/>
      <c r="V52" s="155"/>
      <c r="W52" s="55"/>
      <c r="X52" s="55"/>
      <c r="Y52" s="55"/>
    </row>
    <row r="53" spans="1:25" ht="16.649999999999999" customHeight="1">
      <c r="A53" s="58">
        <v>46</v>
      </c>
      <c r="B53" s="58">
        <v>25203509865</v>
      </c>
      <c r="C53" s="152" t="s">
        <v>334</v>
      </c>
      <c r="D53" s="152"/>
      <c r="E53" s="152"/>
      <c r="F53" s="152" t="s">
        <v>197</v>
      </c>
      <c r="G53" s="152"/>
      <c r="H53" s="152"/>
      <c r="I53" s="153" t="s">
        <v>493</v>
      </c>
      <c r="J53" s="153"/>
      <c r="K53" s="153"/>
      <c r="L53" s="154">
        <v>10</v>
      </c>
      <c r="M53" s="154"/>
      <c r="N53" s="154">
        <v>6</v>
      </c>
      <c r="O53" s="154"/>
      <c r="P53" s="58">
        <v>7.5</v>
      </c>
      <c r="Q53" s="58"/>
      <c r="R53" s="59"/>
      <c r="S53" s="153"/>
      <c r="T53" s="153"/>
      <c r="U53" s="155"/>
      <c r="V53" s="155"/>
      <c r="W53" s="55"/>
      <c r="X53" s="55"/>
      <c r="Y53" s="55"/>
    </row>
    <row r="54" spans="1:25" ht="16.649999999999999" customHeight="1">
      <c r="A54" s="58">
        <v>47</v>
      </c>
      <c r="B54" s="58">
        <v>25203517428</v>
      </c>
      <c r="C54" s="152" t="s">
        <v>387</v>
      </c>
      <c r="D54" s="152"/>
      <c r="E54" s="152"/>
      <c r="F54" s="152" t="s">
        <v>172</v>
      </c>
      <c r="G54" s="152"/>
      <c r="H54" s="152"/>
      <c r="I54" s="153" t="s">
        <v>493</v>
      </c>
      <c r="J54" s="153"/>
      <c r="K54" s="153"/>
      <c r="L54" s="154">
        <v>9</v>
      </c>
      <c r="M54" s="154"/>
      <c r="N54" s="154">
        <v>8</v>
      </c>
      <c r="O54" s="154"/>
      <c r="P54" s="58">
        <v>7.5</v>
      </c>
      <c r="Q54" s="58"/>
      <c r="R54" s="59"/>
      <c r="S54" s="153"/>
      <c r="T54" s="153"/>
      <c r="U54" s="155"/>
      <c r="V54" s="155"/>
      <c r="W54" s="55"/>
      <c r="X54" s="55"/>
      <c r="Y54" s="55"/>
    </row>
    <row r="55" spans="1:25" ht="16.649999999999999" customHeight="1">
      <c r="A55" s="58">
        <v>48</v>
      </c>
      <c r="B55" s="58">
        <v>24203101878</v>
      </c>
      <c r="C55" s="152" t="s">
        <v>513</v>
      </c>
      <c r="D55" s="152"/>
      <c r="E55" s="152"/>
      <c r="F55" s="152" t="s">
        <v>176</v>
      </c>
      <c r="G55" s="152"/>
      <c r="H55" s="152"/>
      <c r="I55" s="153" t="s">
        <v>493</v>
      </c>
      <c r="J55" s="153"/>
      <c r="K55" s="153"/>
      <c r="L55" s="154">
        <v>8</v>
      </c>
      <c r="M55" s="154"/>
      <c r="N55" s="154">
        <v>7</v>
      </c>
      <c r="O55" s="154"/>
      <c r="P55" s="58">
        <v>7</v>
      </c>
      <c r="Q55" s="58"/>
      <c r="R55" s="59"/>
      <c r="S55" s="153"/>
      <c r="T55" s="153"/>
      <c r="U55" s="155"/>
      <c r="V55" s="155"/>
      <c r="W55" s="55"/>
      <c r="X55" s="55"/>
      <c r="Y55" s="55"/>
    </row>
    <row r="56" spans="1:25" ht="16.649999999999999" customHeight="1">
      <c r="A56" s="58">
        <v>49</v>
      </c>
      <c r="B56" s="58">
        <v>24203105798</v>
      </c>
      <c r="C56" s="152" t="s">
        <v>354</v>
      </c>
      <c r="D56" s="152"/>
      <c r="E56" s="152"/>
      <c r="F56" s="152" t="s">
        <v>125</v>
      </c>
      <c r="G56" s="152"/>
      <c r="H56" s="152"/>
      <c r="I56" s="153" t="s">
        <v>493</v>
      </c>
      <c r="J56" s="153"/>
      <c r="K56" s="153"/>
      <c r="L56" s="154">
        <v>9</v>
      </c>
      <c r="M56" s="154"/>
      <c r="N56" s="154">
        <v>7</v>
      </c>
      <c r="O56" s="154"/>
      <c r="P56" s="58">
        <v>7</v>
      </c>
      <c r="Q56" s="58"/>
      <c r="R56" s="59"/>
      <c r="S56" s="153"/>
      <c r="T56" s="153"/>
      <c r="U56" s="155"/>
      <c r="V56" s="155"/>
      <c r="W56" s="55"/>
      <c r="X56" s="55"/>
      <c r="Y56" s="55"/>
    </row>
    <row r="57" spans="1:25" ht="16.649999999999999" customHeight="1">
      <c r="A57" s="58">
        <v>50</v>
      </c>
      <c r="B57" s="58">
        <v>24203115211</v>
      </c>
      <c r="C57" s="152" t="s">
        <v>486</v>
      </c>
      <c r="D57" s="152"/>
      <c r="E57" s="152"/>
      <c r="F57" s="152" t="s">
        <v>179</v>
      </c>
      <c r="G57" s="152"/>
      <c r="H57" s="152"/>
      <c r="I57" s="153" t="s">
        <v>493</v>
      </c>
      <c r="J57" s="153"/>
      <c r="K57" s="153"/>
      <c r="L57" s="154">
        <v>10</v>
      </c>
      <c r="M57" s="154"/>
      <c r="N57" s="154">
        <v>7.5</v>
      </c>
      <c r="O57" s="154"/>
      <c r="P57" s="58">
        <v>8.5</v>
      </c>
      <c r="Q57" s="58"/>
      <c r="R57" s="59"/>
      <c r="S57" s="153"/>
      <c r="T57" s="153"/>
      <c r="U57" s="155"/>
      <c r="V57" s="155"/>
      <c r="W57" s="55"/>
      <c r="X57" s="55"/>
      <c r="Y57" s="55"/>
    </row>
    <row r="58" spans="1:25" ht="16.649999999999999" customHeight="1">
      <c r="A58" s="58">
        <v>51</v>
      </c>
      <c r="B58" s="58">
        <v>25203501678</v>
      </c>
      <c r="C58" s="152" t="s">
        <v>424</v>
      </c>
      <c r="D58" s="152"/>
      <c r="E58" s="152"/>
      <c r="F58" s="152" t="s">
        <v>179</v>
      </c>
      <c r="G58" s="152"/>
      <c r="H58" s="152"/>
      <c r="I58" s="153" t="s">
        <v>493</v>
      </c>
      <c r="J58" s="153"/>
      <c r="K58" s="153"/>
      <c r="L58" s="154">
        <v>10</v>
      </c>
      <c r="M58" s="154"/>
      <c r="N58" s="154">
        <v>5</v>
      </c>
      <c r="O58" s="154"/>
      <c r="P58" s="58">
        <v>6.5</v>
      </c>
      <c r="Q58" s="58"/>
      <c r="R58" s="59"/>
      <c r="S58" s="153"/>
      <c r="T58" s="153"/>
      <c r="U58" s="155"/>
      <c r="V58" s="155"/>
      <c r="W58" s="55"/>
      <c r="X58" s="55"/>
      <c r="Y58" s="55"/>
    </row>
    <row r="59" spans="1:25" ht="16.649999999999999" customHeight="1">
      <c r="A59" s="58">
        <v>52</v>
      </c>
      <c r="B59" s="58">
        <v>24203502372</v>
      </c>
      <c r="C59" s="152" t="s">
        <v>514</v>
      </c>
      <c r="D59" s="152"/>
      <c r="E59" s="152"/>
      <c r="F59" s="152" t="s">
        <v>164</v>
      </c>
      <c r="G59" s="152"/>
      <c r="H59" s="152"/>
      <c r="I59" s="153" t="s">
        <v>493</v>
      </c>
      <c r="J59" s="153"/>
      <c r="K59" s="153"/>
      <c r="L59" s="154">
        <v>10</v>
      </c>
      <c r="M59" s="154"/>
      <c r="N59" s="154">
        <v>6.5</v>
      </c>
      <c r="O59" s="154"/>
      <c r="P59" s="58">
        <v>8.5</v>
      </c>
      <c r="Q59" s="58"/>
      <c r="R59" s="59"/>
      <c r="S59" s="153"/>
      <c r="T59" s="153"/>
      <c r="U59" s="155"/>
      <c r="V59" s="155"/>
      <c r="W59" s="55"/>
      <c r="X59" s="55"/>
      <c r="Y59" s="55"/>
    </row>
    <row r="60" spans="1:25" ht="16.649999999999999" customHeight="1">
      <c r="A60" s="58">
        <v>53</v>
      </c>
      <c r="B60" s="58">
        <v>24207202155</v>
      </c>
      <c r="C60" s="152" t="s">
        <v>420</v>
      </c>
      <c r="D60" s="152"/>
      <c r="E60" s="152"/>
      <c r="F60" s="152" t="s">
        <v>164</v>
      </c>
      <c r="G60" s="152"/>
      <c r="H60" s="152"/>
      <c r="I60" s="153" t="s">
        <v>493</v>
      </c>
      <c r="J60" s="153"/>
      <c r="K60" s="153"/>
      <c r="L60" s="154">
        <v>8</v>
      </c>
      <c r="M60" s="154"/>
      <c r="N60" s="154">
        <v>5</v>
      </c>
      <c r="O60" s="154"/>
      <c r="P60" s="58">
        <v>8.5</v>
      </c>
      <c r="Q60" s="58"/>
      <c r="R60" s="59"/>
      <c r="S60" s="153"/>
      <c r="T60" s="153"/>
      <c r="U60" s="155"/>
      <c r="V60" s="155"/>
      <c r="W60" s="55"/>
      <c r="X60" s="55"/>
      <c r="Y60" s="55"/>
    </row>
    <row r="61" spans="1:25" ht="16.649999999999999" customHeight="1">
      <c r="A61" s="58">
        <v>54</v>
      </c>
      <c r="B61" s="58">
        <v>25203307211</v>
      </c>
      <c r="C61" s="152" t="s">
        <v>515</v>
      </c>
      <c r="D61" s="152"/>
      <c r="E61" s="152"/>
      <c r="F61" s="152" t="s">
        <v>164</v>
      </c>
      <c r="G61" s="152"/>
      <c r="H61" s="152"/>
      <c r="I61" s="153" t="s">
        <v>493</v>
      </c>
      <c r="J61" s="153"/>
      <c r="K61" s="153"/>
      <c r="L61" s="154">
        <v>9</v>
      </c>
      <c r="M61" s="154"/>
      <c r="N61" s="154">
        <v>6</v>
      </c>
      <c r="O61" s="154"/>
      <c r="P61" s="58">
        <v>7</v>
      </c>
      <c r="Q61" s="58"/>
      <c r="R61" s="59"/>
      <c r="S61" s="153"/>
      <c r="T61" s="153"/>
      <c r="U61" s="155"/>
      <c r="V61" s="155"/>
      <c r="W61" s="55"/>
      <c r="X61" s="55"/>
      <c r="Y61" s="55"/>
    </row>
    <row r="62" spans="1:25" ht="16.649999999999999" customHeight="1">
      <c r="A62" s="58">
        <v>55</v>
      </c>
      <c r="B62" s="58">
        <v>25203510477</v>
      </c>
      <c r="C62" s="152" t="s">
        <v>516</v>
      </c>
      <c r="D62" s="152"/>
      <c r="E62" s="152"/>
      <c r="F62" s="152" t="s">
        <v>307</v>
      </c>
      <c r="G62" s="152"/>
      <c r="H62" s="152"/>
      <c r="I62" s="153" t="s">
        <v>493</v>
      </c>
      <c r="J62" s="153"/>
      <c r="K62" s="153"/>
      <c r="L62" s="154">
        <v>8</v>
      </c>
      <c r="M62" s="154"/>
      <c r="N62" s="154">
        <v>7</v>
      </c>
      <c r="O62" s="154"/>
      <c r="P62" s="58">
        <v>7.5</v>
      </c>
      <c r="Q62" s="58"/>
      <c r="R62" s="59"/>
      <c r="S62" s="153"/>
      <c r="T62" s="153"/>
      <c r="U62" s="155"/>
      <c r="V62" s="155"/>
      <c r="W62" s="55"/>
      <c r="X62" s="55"/>
      <c r="Y62" s="55"/>
    </row>
    <row r="63" spans="1:25" ht="16.649999999999999" customHeight="1">
      <c r="A63" s="58">
        <v>56</v>
      </c>
      <c r="B63" s="58">
        <v>24203205417</v>
      </c>
      <c r="C63" s="152" t="s">
        <v>517</v>
      </c>
      <c r="D63" s="152"/>
      <c r="E63" s="152"/>
      <c r="F63" s="152" t="s">
        <v>144</v>
      </c>
      <c r="G63" s="152"/>
      <c r="H63" s="152"/>
      <c r="I63" s="153" t="s">
        <v>493</v>
      </c>
      <c r="J63" s="153"/>
      <c r="K63" s="153"/>
      <c r="L63" s="154">
        <v>9</v>
      </c>
      <c r="M63" s="154"/>
      <c r="N63" s="154">
        <v>6.5</v>
      </c>
      <c r="O63" s="154"/>
      <c r="P63" s="58">
        <v>7</v>
      </c>
      <c r="Q63" s="58"/>
      <c r="R63" s="59"/>
      <c r="S63" s="153"/>
      <c r="T63" s="153"/>
      <c r="U63" s="155"/>
      <c r="V63" s="155"/>
      <c r="W63" s="55"/>
      <c r="X63" s="55"/>
      <c r="Y63" s="55"/>
    </row>
    <row r="64" spans="1:25" ht="16.649999999999999" customHeight="1">
      <c r="A64" s="58">
        <v>57</v>
      </c>
      <c r="B64" s="58">
        <v>25213102633</v>
      </c>
      <c r="C64" s="152" t="s">
        <v>518</v>
      </c>
      <c r="D64" s="152"/>
      <c r="E64" s="152"/>
      <c r="F64" s="152" t="s">
        <v>287</v>
      </c>
      <c r="G64" s="152"/>
      <c r="H64" s="152"/>
      <c r="I64" s="153" t="s">
        <v>493</v>
      </c>
      <c r="J64" s="153"/>
      <c r="K64" s="153"/>
      <c r="L64" s="154">
        <v>9</v>
      </c>
      <c r="M64" s="154"/>
      <c r="N64" s="154">
        <v>6</v>
      </c>
      <c r="O64" s="154"/>
      <c r="P64" s="58">
        <v>7</v>
      </c>
      <c r="Q64" s="58"/>
      <c r="R64" s="59"/>
      <c r="S64" s="153"/>
      <c r="T64" s="153"/>
      <c r="U64" s="155"/>
      <c r="V64" s="155"/>
      <c r="W64" s="55"/>
      <c r="X64" s="55"/>
      <c r="Y64" s="55"/>
    </row>
    <row r="65" spans="1:25" ht="16.649999999999999" customHeight="1">
      <c r="A65" s="58">
        <v>58</v>
      </c>
      <c r="B65" s="58">
        <v>25203504598</v>
      </c>
      <c r="C65" s="152" t="s">
        <v>519</v>
      </c>
      <c r="D65" s="152"/>
      <c r="E65" s="152"/>
      <c r="F65" s="152" t="s">
        <v>139</v>
      </c>
      <c r="G65" s="152"/>
      <c r="H65" s="152"/>
      <c r="I65" s="153" t="s">
        <v>493</v>
      </c>
      <c r="J65" s="153"/>
      <c r="K65" s="153"/>
      <c r="L65" s="154">
        <v>10</v>
      </c>
      <c r="M65" s="154"/>
      <c r="N65" s="154">
        <v>6.5</v>
      </c>
      <c r="O65" s="154"/>
      <c r="P65" s="58">
        <v>7.6</v>
      </c>
      <c r="Q65" s="58"/>
      <c r="R65" s="59"/>
      <c r="S65" s="153"/>
      <c r="T65" s="153"/>
      <c r="U65" s="155"/>
      <c r="V65" s="155"/>
      <c r="W65" s="55"/>
      <c r="X65" s="55"/>
      <c r="Y65" s="55"/>
    </row>
    <row r="66" spans="1:25" ht="16.649999999999999" customHeight="1">
      <c r="A66" s="58">
        <v>59</v>
      </c>
      <c r="B66" s="58">
        <v>25203508991</v>
      </c>
      <c r="C66" s="152" t="s">
        <v>333</v>
      </c>
      <c r="D66" s="152"/>
      <c r="E66" s="152"/>
      <c r="F66" s="152" t="s">
        <v>200</v>
      </c>
      <c r="G66" s="152"/>
      <c r="H66" s="152"/>
      <c r="I66" s="153" t="s">
        <v>493</v>
      </c>
      <c r="J66" s="153"/>
      <c r="K66" s="153"/>
      <c r="L66" s="154">
        <v>8</v>
      </c>
      <c r="M66" s="154"/>
      <c r="N66" s="154">
        <v>4.5</v>
      </c>
      <c r="O66" s="154"/>
      <c r="P66" s="58">
        <v>6.5</v>
      </c>
      <c r="Q66" s="58"/>
      <c r="R66" s="59"/>
      <c r="S66" s="153"/>
      <c r="T66" s="153"/>
      <c r="U66" s="155"/>
      <c r="V66" s="155"/>
      <c r="W66" s="55"/>
      <c r="X66" s="55"/>
      <c r="Y66" s="55"/>
    </row>
    <row r="67" spans="1:25" ht="16.649999999999999" customHeight="1">
      <c r="A67" s="58">
        <v>60</v>
      </c>
      <c r="B67" s="58">
        <v>25203503395</v>
      </c>
      <c r="C67" s="152" t="s">
        <v>520</v>
      </c>
      <c r="D67" s="152"/>
      <c r="E67" s="152"/>
      <c r="F67" s="152" t="s">
        <v>219</v>
      </c>
      <c r="G67" s="152"/>
      <c r="H67" s="152"/>
      <c r="I67" s="153" t="s">
        <v>493</v>
      </c>
      <c r="J67" s="153"/>
      <c r="K67" s="153"/>
      <c r="L67" s="154">
        <v>0</v>
      </c>
      <c r="M67" s="154"/>
      <c r="N67" s="154">
        <v>0</v>
      </c>
      <c r="O67" s="154"/>
      <c r="P67" s="58">
        <v>0</v>
      </c>
      <c r="Q67" s="58"/>
      <c r="R67" s="59"/>
      <c r="S67" s="153"/>
      <c r="T67" s="153"/>
      <c r="U67" s="155"/>
      <c r="V67" s="155"/>
      <c r="W67" s="55"/>
      <c r="X67" s="55"/>
      <c r="Y67" s="55"/>
    </row>
    <row r="68" spans="1:25" ht="16.649999999999999" customHeight="1">
      <c r="A68" s="58">
        <v>61</v>
      </c>
      <c r="B68" s="58">
        <v>25203516968</v>
      </c>
      <c r="C68" s="152" t="s">
        <v>521</v>
      </c>
      <c r="D68" s="152"/>
      <c r="E68" s="152"/>
      <c r="F68" s="152" t="s">
        <v>219</v>
      </c>
      <c r="G68" s="152"/>
      <c r="H68" s="152"/>
      <c r="I68" s="153" t="s">
        <v>493</v>
      </c>
      <c r="J68" s="153"/>
      <c r="K68" s="153"/>
      <c r="L68" s="154">
        <v>8</v>
      </c>
      <c r="M68" s="154"/>
      <c r="N68" s="154">
        <v>7</v>
      </c>
      <c r="O68" s="154"/>
      <c r="P68" s="58">
        <v>5.5</v>
      </c>
      <c r="Q68" s="58"/>
      <c r="R68" s="59"/>
      <c r="S68" s="153"/>
      <c r="T68" s="153"/>
      <c r="U68" s="155"/>
      <c r="V68" s="155"/>
      <c r="W68" s="55"/>
      <c r="X68" s="55"/>
      <c r="Y68" s="55"/>
    </row>
    <row r="69" spans="1:25" ht="16.649999999999999" customHeight="1">
      <c r="A69" s="58">
        <v>62</v>
      </c>
      <c r="B69" s="58">
        <v>25203516510</v>
      </c>
      <c r="C69" s="152" t="s">
        <v>426</v>
      </c>
      <c r="D69" s="152"/>
      <c r="E69" s="152"/>
      <c r="F69" s="152" t="s">
        <v>267</v>
      </c>
      <c r="G69" s="152"/>
      <c r="H69" s="152"/>
      <c r="I69" s="153" t="s">
        <v>493</v>
      </c>
      <c r="J69" s="153"/>
      <c r="K69" s="153"/>
      <c r="L69" s="154">
        <v>10</v>
      </c>
      <c r="M69" s="154"/>
      <c r="N69" s="154">
        <v>6.5</v>
      </c>
      <c r="O69" s="154"/>
      <c r="P69" s="58">
        <v>7.5</v>
      </c>
      <c r="Q69" s="58"/>
      <c r="R69" s="59"/>
      <c r="S69" s="153"/>
      <c r="T69" s="153"/>
      <c r="U69" s="155"/>
      <c r="V69" s="155"/>
      <c r="W69" s="55"/>
      <c r="X69" s="55"/>
      <c r="Y69" s="55"/>
    </row>
    <row r="70" spans="1:25" ht="16.649999999999999" customHeight="1">
      <c r="A70" s="58">
        <v>63</v>
      </c>
      <c r="B70" s="58">
        <v>25203509944</v>
      </c>
      <c r="C70" s="152" t="s">
        <v>522</v>
      </c>
      <c r="D70" s="152"/>
      <c r="E70" s="152"/>
      <c r="F70" s="152" t="s">
        <v>143</v>
      </c>
      <c r="G70" s="152"/>
      <c r="H70" s="152"/>
      <c r="I70" s="153" t="s">
        <v>493</v>
      </c>
      <c r="J70" s="153"/>
      <c r="K70" s="153"/>
      <c r="L70" s="154">
        <v>10</v>
      </c>
      <c r="M70" s="154"/>
      <c r="N70" s="154">
        <v>6</v>
      </c>
      <c r="O70" s="154"/>
      <c r="P70" s="58">
        <v>7.5</v>
      </c>
      <c r="Q70" s="58"/>
      <c r="R70" s="59"/>
      <c r="S70" s="153"/>
      <c r="T70" s="153"/>
      <c r="U70" s="155"/>
      <c r="V70" s="155"/>
      <c r="W70" s="55"/>
      <c r="X70" s="55"/>
      <c r="Y70" s="55"/>
    </row>
    <row r="71" spans="1:25" ht="16.649999999999999" customHeight="1">
      <c r="A71" s="58">
        <v>64</v>
      </c>
      <c r="B71" s="58">
        <v>24203500391</v>
      </c>
      <c r="C71" s="152" t="s">
        <v>470</v>
      </c>
      <c r="D71" s="152"/>
      <c r="E71" s="152"/>
      <c r="F71" s="152" t="s">
        <v>173</v>
      </c>
      <c r="G71" s="152"/>
      <c r="H71" s="152"/>
      <c r="I71" s="153" t="s">
        <v>493</v>
      </c>
      <c r="J71" s="153"/>
      <c r="K71" s="153"/>
      <c r="L71" s="154">
        <v>7.5</v>
      </c>
      <c r="M71" s="154"/>
      <c r="N71" s="154">
        <v>6.5</v>
      </c>
      <c r="O71" s="154"/>
      <c r="P71" s="58">
        <v>8.5</v>
      </c>
      <c r="Q71" s="58"/>
      <c r="R71" s="59"/>
      <c r="S71" s="153"/>
      <c r="T71" s="153"/>
      <c r="U71" s="155"/>
      <c r="V71" s="155"/>
      <c r="W71" s="55"/>
      <c r="X71" s="55"/>
      <c r="Y71" s="55"/>
    </row>
    <row r="72" spans="1:25" ht="16.649999999999999" customHeight="1">
      <c r="A72" s="58">
        <v>65</v>
      </c>
      <c r="B72" s="58">
        <v>25203505968</v>
      </c>
      <c r="C72" s="152" t="s">
        <v>523</v>
      </c>
      <c r="D72" s="152"/>
      <c r="E72" s="152"/>
      <c r="F72" s="152" t="s">
        <v>173</v>
      </c>
      <c r="G72" s="152"/>
      <c r="H72" s="152"/>
      <c r="I72" s="153" t="s">
        <v>493</v>
      </c>
      <c r="J72" s="153"/>
      <c r="K72" s="153"/>
      <c r="L72" s="154">
        <v>9</v>
      </c>
      <c r="M72" s="154"/>
      <c r="N72" s="154">
        <v>5.5</v>
      </c>
      <c r="O72" s="154"/>
      <c r="P72" s="58">
        <v>7</v>
      </c>
      <c r="Q72" s="58"/>
      <c r="R72" s="59"/>
      <c r="S72" s="153"/>
      <c r="T72" s="153"/>
      <c r="U72" s="155"/>
      <c r="V72" s="155"/>
      <c r="W72" s="55"/>
      <c r="X72" s="55"/>
      <c r="Y72" s="55"/>
    </row>
    <row r="73" spans="1:25" ht="16.649999999999999" customHeight="1">
      <c r="A73" s="58">
        <v>66</v>
      </c>
      <c r="B73" s="58">
        <v>25203505274</v>
      </c>
      <c r="C73" s="152" t="s">
        <v>491</v>
      </c>
      <c r="D73" s="152"/>
      <c r="E73" s="152"/>
      <c r="F73" s="152" t="s">
        <v>180</v>
      </c>
      <c r="G73" s="152"/>
      <c r="H73" s="152"/>
      <c r="I73" s="153" t="s">
        <v>493</v>
      </c>
      <c r="J73" s="153"/>
      <c r="K73" s="153"/>
      <c r="L73" s="154">
        <v>10</v>
      </c>
      <c r="M73" s="154"/>
      <c r="N73" s="154">
        <v>5.5</v>
      </c>
      <c r="O73" s="154"/>
      <c r="P73" s="58">
        <v>7</v>
      </c>
      <c r="Q73" s="58"/>
      <c r="R73" s="59"/>
      <c r="S73" s="153"/>
      <c r="T73" s="153"/>
      <c r="U73" s="155"/>
      <c r="V73" s="155"/>
      <c r="W73" s="55"/>
      <c r="X73" s="55"/>
      <c r="Y73" s="55"/>
    </row>
    <row r="74" spans="1:25" ht="16.649999999999999" customHeight="1">
      <c r="A74" s="58">
        <v>67</v>
      </c>
      <c r="B74" s="58">
        <v>25205105719</v>
      </c>
      <c r="C74" s="152" t="s">
        <v>363</v>
      </c>
      <c r="D74" s="152"/>
      <c r="E74" s="152"/>
      <c r="F74" s="152" t="s">
        <v>180</v>
      </c>
      <c r="G74" s="152"/>
      <c r="H74" s="152"/>
      <c r="I74" s="153" t="s">
        <v>493</v>
      </c>
      <c r="J74" s="153"/>
      <c r="K74" s="153"/>
      <c r="L74" s="154">
        <v>9</v>
      </c>
      <c r="M74" s="154"/>
      <c r="N74" s="154">
        <v>7</v>
      </c>
      <c r="O74" s="154"/>
      <c r="P74" s="58">
        <v>7.5</v>
      </c>
      <c r="Q74" s="58"/>
      <c r="R74" s="59"/>
      <c r="S74" s="153"/>
      <c r="T74" s="153"/>
      <c r="U74" s="155"/>
      <c r="V74" s="155"/>
      <c r="W74" s="55"/>
      <c r="X74" s="55"/>
      <c r="Y74" s="55"/>
    </row>
    <row r="75" spans="1:25" ht="16.649999999999999" customHeight="1">
      <c r="A75" s="58">
        <v>68</v>
      </c>
      <c r="B75" s="58">
        <v>25203501877</v>
      </c>
      <c r="C75" s="152" t="s">
        <v>524</v>
      </c>
      <c r="D75" s="152"/>
      <c r="E75" s="152"/>
      <c r="F75" s="152" t="s">
        <v>141</v>
      </c>
      <c r="G75" s="152"/>
      <c r="H75" s="152"/>
      <c r="I75" s="153" t="s">
        <v>493</v>
      </c>
      <c r="J75" s="153"/>
      <c r="K75" s="153"/>
      <c r="L75" s="154">
        <v>10</v>
      </c>
      <c r="M75" s="154"/>
      <c r="N75" s="154">
        <v>8</v>
      </c>
      <c r="O75" s="154"/>
      <c r="P75" s="58">
        <v>7.5</v>
      </c>
      <c r="Q75" s="58"/>
      <c r="R75" s="59"/>
      <c r="S75" s="153"/>
      <c r="T75" s="153"/>
      <c r="U75" s="155"/>
      <c r="V75" s="155"/>
      <c r="W75" s="55"/>
      <c r="X75" s="55"/>
      <c r="Y75" s="55"/>
    </row>
    <row r="76" spans="1:25" ht="16.649999999999999" customHeight="1">
      <c r="A76" s="58">
        <v>69</v>
      </c>
      <c r="B76" s="58">
        <v>25203516164</v>
      </c>
      <c r="C76" s="152" t="s">
        <v>525</v>
      </c>
      <c r="D76" s="152"/>
      <c r="E76" s="152"/>
      <c r="F76" s="152" t="s">
        <v>141</v>
      </c>
      <c r="G76" s="152"/>
      <c r="H76" s="152"/>
      <c r="I76" s="153" t="s">
        <v>493</v>
      </c>
      <c r="J76" s="153"/>
      <c r="K76" s="153"/>
      <c r="L76" s="154">
        <v>10</v>
      </c>
      <c r="M76" s="154"/>
      <c r="N76" s="154">
        <v>8</v>
      </c>
      <c r="O76" s="154"/>
      <c r="P76" s="58">
        <v>7</v>
      </c>
      <c r="Q76" s="58"/>
      <c r="R76" s="59"/>
      <c r="S76" s="153"/>
      <c r="T76" s="153"/>
      <c r="U76" s="155"/>
      <c r="V76" s="155"/>
      <c r="W76" s="55"/>
      <c r="X76" s="55"/>
      <c r="Y76" s="55"/>
    </row>
    <row r="77" spans="1:25" ht="16.649999999999999" customHeight="1">
      <c r="A77" s="58">
        <v>70</v>
      </c>
      <c r="B77" s="58">
        <v>25203501200</v>
      </c>
      <c r="C77" s="152" t="s">
        <v>526</v>
      </c>
      <c r="D77" s="152"/>
      <c r="E77" s="152"/>
      <c r="F77" s="152" t="s">
        <v>275</v>
      </c>
      <c r="G77" s="152"/>
      <c r="H77" s="152"/>
      <c r="I77" s="153" t="s">
        <v>493</v>
      </c>
      <c r="J77" s="153"/>
      <c r="K77" s="153"/>
      <c r="L77" s="154">
        <v>0</v>
      </c>
      <c r="M77" s="154"/>
      <c r="N77" s="154">
        <v>0</v>
      </c>
      <c r="O77" s="154"/>
      <c r="P77" s="58">
        <v>0</v>
      </c>
      <c r="Q77" s="58"/>
      <c r="R77" s="59"/>
      <c r="S77" s="153"/>
      <c r="T77" s="153"/>
      <c r="U77" s="155"/>
      <c r="V77" s="155"/>
      <c r="W77" s="55"/>
      <c r="X77" s="55"/>
      <c r="Y77" s="55"/>
    </row>
    <row r="78" spans="1:25" ht="16.649999999999999" customHeight="1">
      <c r="A78" s="58">
        <v>71</v>
      </c>
      <c r="B78" s="58">
        <v>25207207566</v>
      </c>
      <c r="C78" s="152" t="s">
        <v>484</v>
      </c>
      <c r="D78" s="152"/>
      <c r="E78" s="152"/>
      <c r="F78" s="152" t="s">
        <v>258</v>
      </c>
      <c r="G78" s="152"/>
      <c r="H78" s="152"/>
      <c r="I78" s="153" t="s">
        <v>493</v>
      </c>
      <c r="J78" s="153"/>
      <c r="K78" s="153"/>
      <c r="L78" s="154">
        <v>10</v>
      </c>
      <c r="M78" s="154"/>
      <c r="N78" s="154">
        <v>6.5</v>
      </c>
      <c r="O78" s="154"/>
      <c r="P78" s="58">
        <v>7.5</v>
      </c>
      <c r="Q78" s="58"/>
      <c r="R78" s="59"/>
      <c r="S78" s="153"/>
      <c r="T78" s="153"/>
      <c r="U78" s="155"/>
      <c r="V78" s="155"/>
      <c r="W78" s="55"/>
      <c r="X78" s="55"/>
      <c r="Y78" s="55"/>
    </row>
    <row r="79" spans="1:25" ht="16.649999999999999" customHeight="1">
      <c r="A79" s="58">
        <v>72</v>
      </c>
      <c r="B79" s="58">
        <v>2321713615</v>
      </c>
      <c r="C79" s="152" t="s">
        <v>527</v>
      </c>
      <c r="D79" s="152"/>
      <c r="E79" s="152"/>
      <c r="F79" s="152" t="s">
        <v>226</v>
      </c>
      <c r="G79" s="152"/>
      <c r="H79" s="152"/>
      <c r="I79" s="153" t="s">
        <v>493</v>
      </c>
      <c r="J79" s="153"/>
      <c r="K79" s="153"/>
      <c r="L79" s="154">
        <v>7.5</v>
      </c>
      <c r="M79" s="154"/>
      <c r="N79" s="154">
        <v>6</v>
      </c>
      <c r="O79" s="154"/>
      <c r="P79" s="58">
        <v>6.5</v>
      </c>
      <c r="Q79" s="58"/>
      <c r="R79" s="59"/>
      <c r="S79" s="153"/>
      <c r="T79" s="153"/>
      <c r="U79" s="155"/>
      <c r="V79" s="155"/>
      <c r="W79" s="55"/>
      <c r="X79" s="55"/>
      <c r="Y79" s="55"/>
    </row>
    <row r="80" spans="1:25" ht="16.649999999999999" customHeight="1">
      <c r="A80" s="58">
        <v>73</v>
      </c>
      <c r="B80" s="58">
        <v>25203505118</v>
      </c>
      <c r="C80" s="152" t="s">
        <v>456</v>
      </c>
      <c r="D80" s="152"/>
      <c r="E80" s="152"/>
      <c r="F80" s="152" t="s">
        <v>170</v>
      </c>
      <c r="G80" s="152"/>
      <c r="H80" s="152"/>
      <c r="I80" s="153" t="s">
        <v>493</v>
      </c>
      <c r="J80" s="153"/>
      <c r="K80" s="153"/>
      <c r="L80" s="154">
        <v>10</v>
      </c>
      <c r="M80" s="154"/>
      <c r="N80" s="154">
        <v>8</v>
      </c>
      <c r="O80" s="154"/>
      <c r="P80" s="58">
        <v>8.5</v>
      </c>
      <c r="Q80" s="58"/>
      <c r="R80" s="59"/>
      <c r="S80" s="153"/>
      <c r="T80" s="153"/>
      <c r="U80" s="155"/>
      <c r="V80" s="155"/>
      <c r="W80" s="55"/>
      <c r="X80" s="55"/>
      <c r="Y80" s="55"/>
    </row>
    <row r="81" spans="1:25" ht="16.649999999999999" customHeight="1">
      <c r="A81" s="58">
        <v>74</v>
      </c>
      <c r="B81" s="58">
        <v>25203101745</v>
      </c>
      <c r="C81" s="152" t="s">
        <v>437</v>
      </c>
      <c r="D81" s="152"/>
      <c r="E81" s="152"/>
      <c r="F81" s="152" t="s">
        <v>189</v>
      </c>
      <c r="G81" s="152"/>
      <c r="H81" s="152"/>
      <c r="I81" s="153" t="s">
        <v>493</v>
      </c>
      <c r="J81" s="153"/>
      <c r="K81" s="153"/>
      <c r="L81" s="154">
        <v>9</v>
      </c>
      <c r="M81" s="154"/>
      <c r="N81" s="154">
        <v>5.5</v>
      </c>
      <c r="O81" s="154"/>
      <c r="P81" s="58">
        <v>7</v>
      </c>
      <c r="Q81" s="58"/>
      <c r="R81" s="59"/>
      <c r="S81" s="153"/>
      <c r="T81" s="153"/>
      <c r="U81" s="155"/>
      <c r="V81" s="155"/>
      <c r="W81" s="55"/>
      <c r="X81" s="55"/>
      <c r="Y81" s="55"/>
    </row>
    <row r="82" spans="1:25" ht="16.649999999999999" customHeight="1">
      <c r="A82" s="58">
        <v>75</v>
      </c>
      <c r="B82" s="58">
        <v>25203501370</v>
      </c>
      <c r="C82" s="152" t="s">
        <v>528</v>
      </c>
      <c r="D82" s="152"/>
      <c r="E82" s="152"/>
      <c r="F82" s="152" t="s">
        <v>148</v>
      </c>
      <c r="G82" s="152"/>
      <c r="H82" s="152"/>
      <c r="I82" s="153" t="s">
        <v>493</v>
      </c>
      <c r="J82" s="153"/>
      <c r="K82" s="153"/>
      <c r="L82" s="154">
        <v>9</v>
      </c>
      <c r="M82" s="154"/>
      <c r="N82" s="154">
        <v>6</v>
      </c>
      <c r="O82" s="154"/>
      <c r="P82" s="58">
        <v>7.5</v>
      </c>
      <c r="Q82" s="58"/>
      <c r="R82" s="59"/>
      <c r="S82" s="153"/>
      <c r="T82" s="153"/>
      <c r="U82" s="155"/>
      <c r="V82" s="155"/>
      <c r="W82" s="55"/>
      <c r="X82" s="55"/>
      <c r="Y82" s="55"/>
    </row>
    <row r="83" spans="1:25" ht="7.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</row>
    <row r="84" spans="1:25" ht="15.15" customHeight="1">
      <c r="A84" s="165" t="s">
        <v>114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</row>
    <row r="85" spans="1:25" ht="15.15" customHeight="1">
      <c r="A85" s="166" t="s">
        <v>115</v>
      </c>
      <c r="B85" s="166"/>
      <c r="C85" s="166"/>
      <c r="D85" s="60" t="s">
        <v>405</v>
      </c>
      <c r="E85" s="166" t="s">
        <v>406</v>
      </c>
      <c r="F85" s="166"/>
      <c r="G85" s="166"/>
      <c r="H85" s="166"/>
      <c r="I85" s="166"/>
      <c r="J85" s="166"/>
      <c r="K85" s="166" t="s">
        <v>116</v>
      </c>
      <c r="L85" s="166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1:25" ht="15.15" customHeight="1">
      <c r="A86" s="168" t="s">
        <v>407</v>
      </c>
      <c r="B86" s="168"/>
      <c r="C86" s="168"/>
      <c r="D86" s="61">
        <v>0</v>
      </c>
      <c r="E86" s="168" t="s">
        <v>529</v>
      </c>
      <c r="F86" s="168"/>
      <c r="G86" s="168"/>
      <c r="H86" s="168"/>
      <c r="I86" s="168"/>
      <c r="J86" s="168"/>
      <c r="K86" s="168"/>
      <c r="L86" s="168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</row>
    <row r="87" spans="1:25" ht="15.15" customHeight="1">
      <c r="A87" s="168" t="s">
        <v>408</v>
      </c>
      <c r="B87" s="168"/>
      <c r="C87" s="168"/>
      <c r="D87" s="61">
        <v>75</v>
      </c>
      <c r="E87" s="168" t="s">
        <v>409</v>
      </c>
      <c r="F87" s="168"/>
      <c r="G87" s="168"/>
      <c r="H87" s="168"/>
      <c r="I87" s="168"/>
      <c r="J87" s="168"/>
      <c r="K87" s="168"/>
      <c r="L87" s="168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</row>
    <row r="88" spans="1:25" ht="15.15" customHeight="1">
      <c r="A88" s="169" t="s">
        <v>410</v>
      </c>
      <c r="B88" s="169"/>
      <c r="C88" s="169"/>
      <c r="D88" s="62">
        <v>75</v>
      </c>
      <c r="E88" s="169" t="s">
        <v>409</v>
      </c>
      <c r="F88" s="169"/>
      <c r="G88" s="169"/>
      <c r="H88" s="169"/>
      <c r="I88" s="169"/>
      <c r="J88" s="169"/>
      <c r="K88" s="169"/>
      <c r="L88" s="169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</row>
    <row r="89" spans="1:25" ht="7.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</row>
    <row r="90" spans="1:25" ht="15.1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167" t="s">
        <v>530</v>
      </c>
      <c r="W90" s="167"/>
      <c r="X90" s="167"/>
      <c r="Y90" s="167"/>
    </row>
    <row r="91" spans="1:25" ht="15.15" customHeight="1">
      <c r="A91" s="165" t="s">
        <v>428</v>
      </c>
      <c r="B91" s="165"/>
      <c r="C91" s="165"/>
      <c r="D91" s="165"/>
      <c r="E91" s="55"/>
      <c r="F91" s="55"/>
      <c r="G91" s="165" t="s">
        <v>411</v>
      </c>
      <c r="H91" s="165"/>
      <c r="I91" s="165"/>
      <c r="J91" s="165"/>
      <c r="K91" s="165"/>
      <c r="L91" s="165"/>
      <c r="M91" s="165"/>
      <c r="N91" s="165"/>
      <c r="O91" s="165" t="s">
        <v>492</v>
      </c>
      <c r="P91" s="165"/>
      <c r="Q91" s="165"/>
      <c r="R91" s="165"/>
      <c r="S91" s="165"/>
      <c r="T91" s="55"/>
      <c r="U91" s="55"/>
      <c r="V91" s="55"/>
      <c r="W91" s="55"/>
      <c r="X91" s="165" t="s">
        <v>412</v>
      </c>
      <c r="Y91" s="165"/>
    </row>
    <row r="92" spans="1:25" ht="52.8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ht="15.15" customHeight="1">
      <c r="A93" s="165" t="s">
        <v>124</v>
      </c>
      <c r="B93" s="165"/>
      <c r="C93" s="165"/>
      <c r="D93" s="16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165" t="s">
        <v>117</v>
      </c>
      <c r="Y93" s="165"/>
    </row>
    <row r="94" spans="1:25" ht="14.4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63" t="s">
        <v>531</v>
      </c>
    </row>
  </sheetData>
  <mergeCells count="565">
    <mergeCell ref="V90:Y90"/>
    <mergeCell ref="A91:D91"/>
    <mergeCell ref="G91:N91"/>
    <mergeCell ref="O91:S91"/>
    <mergeCell ref="X91:Y91"/>
    <mergeCell ref="A93:D93"/>
    <mergeCell ref="X93:Y93"/>
    <mergeCell ref="A86:C86"/>
    <mergeCell ref="E86:J86"/>
    <mergeCell ref="K86:L86"/>
    <mergeCell ref="A87:C87"/>
    <mergeCell ref="E87:J87"/>
    <mergeCell ref="K87:L87"/>
    <mergeCell ref="A88:C88"/>
    <mergeCell ref="E88:J88"/>
    <mergeCell ref="K88:L88"/>
    <mergeCell ref="C82:E82"/>
    <mergeCell ref="F82:H82"/>
    <mergeCell ref="I82:K82"/>
    <mergeCell ref="L82:M82"/>
    <mergeCell ref="N82:O82"/>
    <mergeCell ref="S82:T82"/>
    <mergeCell ref="U82:V82"/>
    <mergeCell ref="A84:L84"/>
    <mergeCell ref="A85:C85"/>
    <mergeCell ref="E85:J85"/>
    <mergeCell ref="K85:L85"/>
    <mergeCell ref="C80:E80"/>
    <mergeCell ref="F80:H80"/>
    <mergeCell ref="I80:K80"/>
    <mergeCell ref="L80:M80"/>
    <mergeCell ref="N80:O80"/>
    <mergeCell ref="S80:T80"/>
    <mergeCell ref="U80:V80"/>
    <mergeCell ref="C81:E81"/>
    <mergeCell ref="F81:H81"/>
    <mergeCell ref="I81:K81"/>
    <mergeCell ref="L81:M81"/>
    <mergeCell ref="N81:O81"/>
    <mergeCell ref="S81:T81"/>
    <mergeCell ref="U81:V81"/>
    <mergeCell ref="C78:E78"/>
    <mergeCell ref="F78:H78"/>
    <mergeCell ref="I78:K78"/>
    <mergeCell ref="L78:M78"/>
    <mergeCell ref="N78:O78"/>
    <mergeCell ref="S78:T78"/>
    <mergeCell ref="U78:V78"/>
    <mergeCell ref="C79:E79"/>
    <mergeCell ref="F79:H79"/>
    <mergeCell ref="I79:K79"/>
    <mergeCell ref="L79:M79"/>
    <mergeCell ref="N79:O79"/>
    <mergeCell ref="S79:T79"/>
    <mergeCell ref="U79:V79"/>
    <mergeCell ref="C76:E76"/>
    <mergeCell ref="F76:H76"/>
    <mergeCell ref="I76:K76"/>
    <mergeCell ref="L76:M76"/>
    <mergeCell ref="N76:O76"/>
    <mergeCell ref="S76:T76"/>
    <mergeCell ref="U76:V76"/>
    <mergeCell ref="C77:E77"/>
    <mergeCell ref="F77:H77"/>
    <mergeCell ref="I77:K77"/>
    <mergeCell ref="L77:M77"/>
    <mergeCell ref="N77:O77"/>
    <mergeCell ref="S77:T77"/>
    <mergeCell ref="U77:V77"/>
    <mergeCell ref="C74:E74"/>
    <mergeCell ref="F74:H74"/>
    <mergeCell ref="I74:K74"/>
    <mergeCell ref="L74:M74"/>
    <mergeCell ref="N74:O74"/>
    <mergeCell ref="S74:T74"/>
    <mergeCell ref="U74:V74"/>
    <mergeCell ref="C75:E75"/>
    <mergeCell ref="F75:H75"/>
    <mergeCell ref="I75:K75"/>
    <mergeCell ref="L75:M75"/>
    <mergeCell ref="N75:O75"/>
    <mergeCell ref="S75:T75"/>
    <mergeCell ref="U75:V75"/>
    <mergeCell ref="C72:E72"/>
    <mergeCell ref="F72:H72"/>
    <mergeCell ref="I72:K72"/>
    <mergeCell ref="L72:M72"/>
    <mergeCell ref="N72:O72"/>
    <mergeCell ref="S72:T72"/>
    <mergeCell ref="U72:V72"/>
    <mergeCell ref="C73:E73"/>
    <mergeCell ref="F73:H73"/>
    <mergeCell ref="I73:K73"/>
    <mergeCell ref="L73:M73"/>
    <mergeCell ref="N73:O73"/>
    <mergeCell ref="S73:T73"/>
    <mergeCell ref="U73:V73"/>
    <mergeCell ref="C70:E70"/>
    <mergeCell ref="F70:H70"/>
    <mergeCell ref="I70:K70"/>
    <mergeCell ref="L70:M70"/>
    <mergeCell ref="N70:O70"/>
    <mergeCell ref="S70:T70"/>
    <mergeCell ref="U70:V70"/>
    <mergeCell ref="C71:E71"/>
    <mergeCell ref="F71:H71"/>
    <mergeCell ref="I71:K71"/>
    <mergeCell ref="L71:M71"/>
    <mergeCell ref="N71:O71"/>
    <mergeCell ref="S71:T71"/>
    <mergeCell ref="U71:V71"/>
    <mergeCell ref="C68:E68"/>
    <mergeCell ref="F68:H68"/>
    <mergeCell ref="I68:K68"/>
    <mergeCell ref="L68:M68"/>
    <mergeCell ref="N68:O68"/>
    <mergeCell ref="S68:T68"/>
    <mergeCell ref="U68:V68"/>
    <mergeCell ref="C69:E69"/>
    <mergeCell ref="F69:H69"/>
    <mergeCell ref="I69:K69"/>
    <mergeCell ref="L69:M69"/>
    <mergeCell ref="N69:O69"/>
    <mergeCell ref="S69:T69"/>
    <mergeCell ref="U69:V69"/>
    <mergeCell ref="C66:E66"/>
    <mergeCell ref="F66:H66"/>
    <mergeCell ref="I66:K66"/>
    <mergeCell ref="L66:M66"/>
    <mergeCell ref="N66:O66"/>
    <mergeCell ref="S66:T66"/>
    <mergeCell ref="U66:V66"/>
    <mergeCell ref="C67:E67"/>
    <mergeCell ref="F67:H67"/>
    <mergeCell ref="I67:K67"/>
    <mergeCell ref="L67:M67"/>
    <mergeCell ref="N67:O67"/>
    <mergeCell ref="S67:T67"/>
    <mergeCell ref="U67:V67"/>
    <mergeCell ref="C64:E64"/>
    <mergeCell ref="F64:H64"/>
    <mergeCell ref="I64:K64"/>
    <mergeCell ref="L64:M64"/>
    <mergeCell ref="N64:O64"/>
    <mergeCell ref="S64:T64"/>
    <mergeCell ref="U64:V64"/>
    <mergeCell ref="C65:E65"/>
    <mergeCell ref="F65:H65"/>
    <mergeCell ref="I65:K65"/>
    <mergeCell ref="L65:M65"/>
    <mergeCell ref="N65:O65"/>
    <mergeCell ref="S65:T65"/>
    <mergeCell ref="U65:V65"/>
    <mergeCell ref="C62:E62"/>
    <mergeCell ref="F62:H62"/>
    <mergeCell ref="I62:K62"/>
    <mergeCell ref="L62:M62"/>
    <mergeCell ref="N62:O62"/>
    <mergeCell ref="S62:T62"/>
    <mergeCell ref="U62:V62"/>
    <mergeCell ref="C63:E63"/>
    <mergeCell ref="F63:H63"/>
    <mergeCell ref="I63:K63"/>
    <mergeCell ref="L63:M63"/>
    <mergeCell ref="N63:O63"/>
    <mergeCell ref="S63:T63"/>
    <mergeCell ref="U63:V63"/>
    <mergeCell ref="C60:E60"/>
    <mergeCell ref="F60:H60"/>
    <mergeCell ref="I60:K60"/>
    <mergeCell ref="L60:M60"/>
    <mergeCell ref="N60:O60"/>
    <mergeCell ref="S60:T60"/>
    <mergeCell ref="U60:V60"/>
    <mergeCell ref="C61:E61"/>
    <mergeCell ref="F61:H61"/>
    <mergeCell ref="I61:K61"/>
    <mergeCell ref="L61:M61"/>
    <mergeCell ref="N61:O61"/>
    <mergeCell ref="S61:T61"/>
    <mergeCell ref="U61:V61"/>
    <mergeCell ref="C58:E58"/>
    <mergeCell ref="F58:H58"/>
    <mergeCell ref="I58:K58"/>
    <mergeCell ref="L58:M58"/>
    <mergeCell ref="N58:O58"/>
    <mergeCell ref="S58:T58"/>
    <mergeCell ref="U58:V58"/>
    <mergeCell ref="C59:E59"/>
    <mergeCell ref="F59:H59"/>
    <mergeCell ref="I59:K59"/>
    <mergeCell ref="L59:M59"/>
    <mergeCell ref="N59:O59"/>
    <mergeCell ref="S59:T59"/>
    <mergeCell ref="U59:V59"/>
    <mergeCell ref="C56:E56"/>
    <mergeCell ref="F56:H56"/>
    <mergeCell ref="I56:K56"/>
    <mergeCell ref="L56:M56"/>
    <mergeCell ref="N56:O56"/>
    <mergeCell ref="S56:T56"/>
    <mergeCell ref="U56:V56"/>
    <mergeCell ref="C57:E57"/>
    <mergeCell ref="F57:H57"/>
    <mergeCell ref="I57:K57"/>
    <mergeCell ref="L57:M57"/>
    <mergeCell ref="N57:O57"/>
    <mergeCell ref="S57:T57"/>
    <mergeCell ref="U57:V57"/>
    <mergeCell ref="N54:O54"/>
    <mergeCell ref="S54:T54"/>
    <mergeCell ref="U54:V54"/>
    <mergeCell ref="C55:E55"/>
    <mergeCell ref="F55:H55"/>
    <mergeCell ref="I55:K55"/>
    <mergeCell ref="L55:M55"/>
    <mergeCell ref="N55:O55"/>
    <mergeCell ref="S55:T55"/>
    <mergeCell ref="U55:V55"/>
    <mergeCell ref="C54:E54"/>
    <mergeCell ref="F54:H54"/>
    <mergeCell ref="I54:K54"/>
    <mergeCell ref="L54:M54"/>
    <mergeCell ref="U51:V51"/>
    <mergeCell ref="C52:E52"/>
    <mergeCell ref="F52:H52"/>
    <mergeCell ref="I52:K52"/>
    <mergeCell ref="L52:M52"/>
    <mergeCell ref="N52:O52"/>
    <mergeCell ref="S52:T52"/>
    <mergeCell ref="U52:V52"/>
    <mergeCell ref="C53:E53"/>
    <mergeCell ref="F53:H53"/>
    <mergeCell ref="I53:K53"/>
    <mergeCell ref="L53:M53"/>
    <mergeCell ref="N53:O53"/>
    <mergeCell ref="S53:T53"/>
    <mergeCell ref="U53:V53"/>
    <mergeCell ref="C51:E51"/>
    <mergeCell ref="F51:H51"/>
    <mergeCell ref="I51:K51"/>
    <mergeCell ref="L51:M51"/>
    <mergeCell ref="N51:O51"/>
    <mergeCell ref="S51:T51"/>
    <mergeCell ref="U48:V48"/>
    <mergeCell ref="F49:H49"/>
    <mergeCell ref="I49:K49"/>
    <mergeCell ref="L49:M49"/>
    <mergeCell ref="N49:O49"/>
    <mergeCell ref="S49:T49"/>
    <mergeCell ref="U49:V49"/>
    <mergeCell ref="C50:E50"/>
    <mergeCell ref="F50:H50"/>
    <mergeCell ref="I50:K50"/>
    <mergeCell ref="L50:M50"/>
    <mergeCell ref="N50:O50"/>
    <mergeCell ref="S50:T50"/>
    <mergeCell ref="U50:V50"/>
    <mergeCell ref="C49:E49"/>
    <mergeCell ref="C48:E48"/>
    <mergeCell ref="F48:H48"/>
    <mergeCell ref="I48:K48"/>
    <mergeCell ref="L48:M48"/>
    <mergeCell ref="N48:O48"/>
    <mergeCell ref="S48:T48"/>
    <mergeCell ref="U9:V9"/>
    <mergeCell ref="F10:H10"/>
    <mergeCell ref="I10:K10"/>
    <mergeCell ref="L10:M10"/>
    <mergeCell ref="N10:O10"/>
    <mergeCell ref="S10:T10"/>
    <mergeCell ref="U10:V10"/>
    <mergeCell ref="I46:K46"/>
    <mergeCell ref="L46:M46"/>
    <mergeCell ref="N46:O46"/>
    <mergeCell ref="S46:T46"/>
    <mergeCell ref="U46:V46"/>
    <mergeCell ref="U11:V11"/>
    <mergeCell ref="U12:V12"/>
    <mergeCell ref="A1:G1"/>
    <mergeCell ref="J1:Y1"/>
    <mergeCell ref="A2:G2"/>
    <mergeCell ref="J2:Y2"/>
    <mergeCell ref="J3:Y3"/>
    <mergeCell ref="A4:Y4"/>
    <mergeCell ref="A5:H6"/>
    <mergeCell ref="I5:K6"/>
    <mergeCell ref="L5:Q5"/>
    <mergeCell ref="R5:T6"/>
    <mergeCell ref="U5:V6"/>
    <mergeCell ref="L6:M6"/>
    <mergeCell ref="N6:O6"/>
    <mergeCell ref="C8:E8"/>
    <mergeCell ref="C7:E7"/>
    <mergeCell ref="F7:H7"/>
    <mergeCell ref="I7:K7"/>
    <mergeCell ref="L7:M7"/>
    <mergeCell ref="N7:O7"/>
    <mergeCell ref="S7:T7"/>
    <mergeCell ref="U7:V7"/>
    <mergeCell ref="F8:H8"/>
    <mergeCell ref="I8:K8"/>
    <mergeCell ref="L8:M8"/>
    <mergeCell ref="N8:O8"/>
    <mergeCell ref="S8:T8"/>
    <mergeCell ref="U8:V8"/>
    <mergeCell ref="C10:E10"/>
    <mergeCell ref="C9:E9"/>
    <mergeCell ref="C12:E12"/>
    <mergeCell ref="C11:E11"/>
    <mergeCell ref="F11:H11"/>
    <mergeCell ref="I11:K11"/>
    <mergeCell ref="L11:M11"/>
    <mergeCell ref="N11:O11"/>
    <mergeCell ref="S11:T11"/>
    <mergeCell ref="F9:H9"/>
    <mergeCell ref="I9:K9"/>
    <mergeCell ref="L9:M9"/>
    <mergeCell ref="N9:O9"/>
    <mergeCell ref="S9:T9"/>
    <mergeCell ref="F12:H12"/>
    <mergeCell ref="I12:K12"/>
    <mergeCell ref="L12:M12"/>
    <mergeCell ref="N12:O12"/>
    <mergeCell ref="S12:T12"/>
    <mergeCell ref="C14:E14"/>
    <mergeCell ref="C13:E13"/>
    <mergeCell ref="F13:H13"/>
    <mergeCell ref="I13:K13"/>
    <mergeCell ref="L13:M13"/>
    <mergeCell ref="N13:O13"/>
    <mergeCell ref="S13:T13"/>
    <mergeCell ref="U13:V13"/>
    <mergeCell ref="F14:H14"/>
    <mergeCell ref="I14:K14"/>
    <mergeCell ref="L14:M14"/>
    <mergeCell ref="N14:O14"/>
    <mergeCell ref="S14:T14"/>
    <mergeCell ref="U14:V14"/>
    <mergeCell ref="C16:E16"/>
    <mergeCell ref="C15:E15"/>
    <mergeCell ref="F15:H15"/>
    <mergeCell ref="I15:K15"/>
    <mergeCell ref="L15:M15"/>
    <mergeCell ref="N15:O15"/>
    <mergeCell ref="S15:T15"/>
    <mergeCell ref="U15:V15"/>
    <mergeCell ref="F16:H16"/>
    <mergeCell ref="I16:K16"/>
    <mergeCell ref="L16:M16"/>
    <mergeCell ref="N16:O16"/>
    <mergeCell ref="S16:T16"/>
    <mergeCell ref="U16:V16"/>
    <mergeCell ref="C18:E18"/>
    <mergeCell ref="C17:E17"/>
    <mergeCell ref="F17:H17"/>
    <mergeCell ref="I17:K17"/>
    <mergeCell ref="L17:M17"/>
    <mergeCell ref="N17:O17"/>
    <mergeCell ref="S17:T17"/>
    <mergeCell ref="U17:V17"/>
    <mergeCell ref="F18:H18"/>
    <mergeCell ref="I18:K18"/>
    <mergeCell ref="L18:M18"/>
    <mergeCell ref="N18:O18"/>
    <mergeCell ref="S18:T18"/>
    <mergeCell ref="U18:V18"/>
    <mergeCell ref="C20:E20"/>
    <mergeCell ref="C19:E19"/>
    <mergeCell ref="F19:H19"/>
    <mergeCell ref="I19:K19"/>
    <mergeCell ref="L19:M19"/>
    <mergeCell ref="N19:O19"/>
    <mergeCell ref="S19:T19"/>
    <mergeCell ref="U19:V19"/>
    <mergeCell ref="F20:H20"/>
    <mergeCell ref="I20:K20"/>
    <mergeCell ref="L20:M20"/>
    <mergeCell ref="N20:O20"/>
    <mergeCell ref="S20:T20"/>
    <mergeCell ref="U20:V20"/>
    <mergeCell ref="C22:E22"/>
    <mergeCell ref="C21:E21"/>
    <mergeCell ref="F21:H21"/>
    <mergeCell ref="I21:K21"/>
    <mergeCell ref="L21:M21"/>
    <mergeCell ref="N21:O21"/>
    <mergeCell ref="S21:T21"/>
    <mergeCell ref="U21:V21"/>
    <mergeCell ref="F22:H22"/>
    <mergeCell ref="I22:K22"/>
    <mergeCell ref="L22:M22"/>
    <mergeCell ref="N22:O22"/>
    <mergeCell ref="S22:T22"/>
    <mergeCell ref="U22:V22"/>
    <mergeCell ref="C24:E24"/>
    <mergeCell ref="C23:E23"/>
    <mergeCell ref="F23:H23"/>
    <mergeCell ref="I23:K23"/>
    <mergeCell ref="L23:M23"/>
    <mergeCell ref="N23:O23"/>
    <mergeCell ref="S23:T23"/>
    <mergeCell ref="U23:V23"/>
    <mergeCell ref="F24:H24"/>
    <mergeCell ref="I24:K24"/>
    <mergeCell ref="L24:M24"/>
    <mergeCell ref="N24:O24"/>
    <mergeCell ref="S24:T24"/>
    <mergeCell ref="U24:V24"/>
    <mergeCell ref="C26:E26"/>
    <mergeCell ref="C25:E25"/>
    <mergeCell ref="F25:H25"/>
    <mergeCell ref="I25:K25"/>
    <mergeCell ref="L25:M25"/>
    <mergeCell ref="N25:O25"/>
    <mergeCell ref="S25:T25"/>
    <mergeCell ref="U25:V25"/>
    <mergeCell ref="F26:H26"/>
    <mergeCell ref="I26:K26"/>
    <mergeCell ref="L26:M26"/>
    <mergeCell ref="N26:O26"/>
    <mergeCell ref="S26:T26"/>
    <mergeCell ref="U26:V26"/>
    <mergeCell ref="C28:E28"/>
    <mergeCell ref="C27:E27"/>
    <mergeCell ref="F27:H27"/>
    <mergeCell ref="I27:K27"/>
    <mergeCell ref="L27:M27"/>
    <mergeCell ref="N27:O27"/>
    <mergeCell ref="S27:T27"/>
    <mergeCell ref="U27:V27"/>
    <mergeCell ref="F28:H28"/>
    <mergeCell ref="I28:K28"/>
    <mergeCell ref="L28:M28"/>
    <mergeCell ref="N28:O28"/>
    <mergeCell ref="S28:T28"/>
    <mergeCell ref="U28:V28"/>
    <mergeCell ref="C30:E30"/>
    <mergeCell ref="C29:E29"/>
    <mergeCell ref="F29:H29"/>
    <mergeCell ref="I29:K29"/>
    <mergeCell ref="L29:M29"/>
    <mergeCell ref="N29:O29"/>
    <mergeCell ref="S29:T29"/>
    <mergeCell ref="U29:V29"/>
    <mergeCell ref="F30:H30"/>
    <mergeCell ref="I30:K30"/>
    <mergeCell ref="L30:M30"/>
    <mergeCell ref="N30:O30"/>
    <mergeCell ref="S30:T30"/>
    <mergeCell ref="U30:V30"/>
    <mergeCell ref="C32:E32"/>
    <mergeCell ref="C31:E31"/>
    <mergeCell ref="F31:H31"/>
    <mergeCell ref="I31:K31"/>
    <mergeCell ref="L31:M31"/>
    <mergeCell ref="N31:O31"/>
    <mergeCell ref="S31:T31"/>
    <mergeCell ref="U31:V31"/>
    <mergeCell ref="F32:H32"/>
    <mergeCell ref="I32:K32"/>
    <mergeCell ref="L32:M32"/>
    <mergeCell ref="N32:O32"/>
    <mergeCell ref="S32:T32"/>
    <mergeCell ref="U32:V32"/>
    <mergeCell ref="C34:E34"/>
    <mergeCell ref="C33:E33"/>
    <mergeCell ref="F33:H33"/>
    <mergeCell ref="I33:K33"/>
    <mergeCell ref="L33:M33"/>
    <mergeCell ref="N33:O33"/>
    <mergeCell ref="S33:T33"/>
    <mergeCell ref="U33:V33"/>
    <mergeCell ref="F34:H34"/>
    <mergeCell ref="I34:K34"/>
    <mergeCell ref="L34:M34"/>
    <mergeCell ref="N34:O34"/>
    <mergeCell ref="S34:T34"/>
    <mergeCell ref="U34:V34"/>
    <mergeCell ref="C36:E36"/>
    <mergeCell ref="C35:E35"/>
    <mergeCell ref="F35:H35"/>
    <mergeCell ref="I35:K35"/>
    <mergeCell ref="L35:M35"/>
    <mergeCell ref="N35:O35"/>
    <mergeCell ref="S35:T35"/>
    <mergeCell ref="U35:V35"/>
    <mergeCell ref="F36:H36"/>
    <mergeCell ref="I36:K36"/>
    <mergeCell ref="L36:M36"/>
    <mergeCell ref="N36:O36"/>
    <mergeCell ref="S36:T36"/>
    <mergeCell ref="U36:V36"/>
    <mergeCell ref="C38:E38"/>
    <mergeCell ref="C37:E37"/>
    <mergeCell ref="F37:H37"/>
    <mergeCell ref="I37:K37"/>
    <mergeCell ref="L37:M37"/>
    <mergeCell ref="N37:O37"/>
    <mergeCell ref="S37:T37"/>
    <mergeCell ref="U37:V37"/>
    <mergeCell ref="F38:H38"/>
    <mergeCell ref="I38:K38"/>
    <mergeCell ref="L38:M38"/>
    <mergeCell ref="N38:O38"/>
    <mergeCell ref="S38:T38"/>
    <mergeCell ref="U38:V38"/>
    <mergeCell ref="C40:E40"/>
    <mergeCell ref="C39:E39"/>
    <mergeCell ref="F39:H39"/>
    <mergeCell ref="I39:K39"/>
    <mergeCell ref="L39:M39"/>
    <mergeCell ref="N39:O39"/>
    <mergeCell ref="S39:T39"/>
    <mergeCell ref="U39:V39"/>
    <mergeCell ref="F40:H40"/>
    <mergeCell ref="I40:K40"/>
    <mergeCell ref="L40:M40"/>
    <mergeCell ref="N40:O40"/>
    <mergeCell ref="S40:T40"/>
    <mergeCell ref="U40:V40"/>
    <mergeCell ref="C42:E42"/>
    <mergeCell ref="C41:E41"/>
    <mergeCell ref="F41:H41"/>
    <mergeCell ref="I41:K41"/>
    <mergeCell ref="L41:M41"/>
    <mergeCell ref="N41:O41"/>
    <mergeCell ref="S41:T41"/>
    <mergeCell ref="U41:V41"/>
    <mergeCell ref="F42:H42"/>
    <mergeCell ref="I42:K42"/>
    <mergeCell ref="L42:M42"/>
    <mergeCell ref="N42:O42"/>
    <mergeCell ref="S42:T42"/>
    <mergeCell ref="U42:V42"/>
    <mergeCell ref="C44:E44"/>
    <mergeCell ref="C43:E43"/>
    <mergeCell ref="F43:H43"/>
    <mergeCell ref="I43:K43"/>
    <mergeCell ref="L43:M43"/>
    <mergeCell ref="N43:O43"/>
    <mergeCell ref="S43:T43"/>
    <mergeCell ref="U43:V43"/>
    <mergeCell ref="F44:H44"/>
    <mergeCell ref="I44:K44"/>
    <mergeCell ref="L44:M44"/>
    <mergeCell ref="N44:O44"/>
    <mergeCell ref="S44:T44"/>
    <mergeCell ref="U44:V44"/>
    <mergeCell ref="C46:E46"/>
    <mergeCell ref="C45:E45"/>
    <mergeCell ref="C47:E47"/>
    <mergeCell ref="F45:H45"/>
    <mergeCell ref="I45:K45"/>
    <mergeCell ref="L45:M45"/>
    <mergeCell ref="N45:O45"/>
    <mergeCell ref="S45:T45"/>
    <mergeCell ref="U45:V45"/>
    <mergeCell ref="F46:H46"/>
    <mergeCell ref="F47:H47"/>
    <mergeCell ref="I47:K47"/>
    <mergeCell ref="L47:M47"/>
    <mergeCell ref="N47:O47"/>
    <mergeCell ref="S47:T47"/>
    <mergeCell ref="U47:V47"/>
  </mergeCells>
  <conditionalFormatting sqref="I8:I161 C8:G9 C10:F161 G10:G163">
    <cfRule type="cellIs" dxfId="5" priority="2" stopIfTrue="1" operator="equal">
      <formula>0</formula>
    </cfRule>
  </conditionalFormatting>
  <conditionalFormatting sqref="C162:F163 I162:I163">
    <cfRule type="cellIs" dxfId="4" priority="1" stopIfTrue="1" operator="equal">
      <formula>0</formula>
    </cfRule>
  </conditionalFormatting>
  <pageMargins left="0" right="0" top="0.25" bottom="0.5" header="0" footer="0"/>
  <pageSetup paperSize="9" scale="93" fitToHeight="0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7"/>
  <sheetViews>
    <sheetView workbookViewId="0">
      <selection activeCell="H1" sqref="H1"/>
    </sheetView>
  </sheetViews>
  <sheetFormatPr defaultRowHeight="14.4"/>
  <cols>
    <col min="1" max="1" width="8.88671875" style="54"/>
    <col min="2" max="2" width="14.109375" style="119" customWidth="1"/>
    <col min="3" max="3" width="15.5546875" style="119" customWidth="1"/>
    <col min="4" max="4" width="10.21875" style="119" customWidth="1"/>
    <col min="5" max="5" width="11.77734375" style="119" customWidth="1"/>
    <col min="6" max="6" width="10.33203125" style="119" customWidth="1"/>
    <col min="228" max="228" width="4.5546875" customWidth="1"/>
    <col min="229" max="229" width="10.5546875" customWidth="1"/>
    <col min="230" max="230" width="6.33203125" customWidth="1"/>
    <col min="231" max="231" width="7.109375" customWidth="1"/>
    <col min="232" max="232" width="2.33203125" customWidth="1"/>
    <col min="233" max="233" width="4.88671875" customWidth="1"/>
    <col min="234" max="234" width="2.33203125" customWidth="1"/>
    <col min="235" max="235" width="0.5546875" customWidth="1"/>
    <col min="236" max="236" width="1.44140625" customWidth="1"/>
    <col min="237" max="237" width="10.44140625" customWidth="1"/>
    <col min="238" max="238" width="1" customWidth="1"/>
    <col min="239" max="239" width="2.88671875" customWidth="1"/>
    <col min="240" max="240" width="1.88671875" customWidth="1"/>
    <col min="241" max="243" width="5.6640625" customWidth="1"/>
    <col min="244" max="244" width="5" customWidth="1"/>
    <col min="245" max="245" width="1.6640625" customWidth="1"/>
    <col min="246" max="246" width="10.5546875" customWidth="1"/>
    <col min="247" max="247" width="1.44140625" customWidth="1"/>
    <col min="248" max="248" width="15.44140625" customWidth="1"/>
    <col min="249" max="249" width="1.6640625" customWidth="1"/>
    <col min="250" max="250" width="18.5546875" customWidth="1"/>
    <col min="251" max="251" width="7.109375" customWidth="1"/>
    <col min="484" max="484" width="4.5546875" customWidth="1"/>
    <col min="485" max="485" width="10.5546875" customWidth="1"/>
    <col min="486" max="486" width="6.33203125" customWidth="1"/>
    <col min="487" max="487" width="7.109375" customWidth="1"/>
    <col min="488" max="488" width="2.33203125" customWidth="1"/>
    <col min="489" max="489" width="4.88671875" customWidth="1"/>
    <col min="490" max="490" width="2.33203125" customWidth="1"/>
    <col min="491" max="491" width="0.5546875" customWidth="1"/>
    <col min="492" max="492" width="1.44140625" customWidth="1"/>
    <col min="493" max="493" width="10.44140625" customWidth="1"/>
    <col min="494" max="494" width="1" customWidth="1"/>
    <col min="495" max="495" width="2.88671875" customWidth="1"/>
    <col min="496" max="496" width="1.88671875" customWidth="1"/>
    <col min="497" max="499" width="5.6640625" customWidth="1"/>
    <col min="500" max="500" width="5" customWidth="1"/>
    <col min="501" max="501" width="1.6640625" customWidth="1"/>
    <col min="502" max="502" width="10.5546875" customWidth="1"/>
    <col min="503" max="503" width="1.44140625" customWidth="1"/>
    <col min="504" max="504" width="15.44140625" customWidth="1"/>
    <col min="505" max="505" width="1.6640625" customWidth="1"/>
    <col min="506" max="506" width="18.5546875" customWidth="1"/>
    <col min="507" max="507" width="7.109375" customWidth="1"/>
    <col min="740" max="740" width="4.5546875" customWidth="1"/>
    <col min="741" max="741" width="10.5546875" customWidth="1"/>
    <col min="742" max="742" width="6.33203125" customWidth="1"/>
    <col min="743" max="743" width="7.109375" customWidth="1"/>
    <col min="744" max="744" width="2.33203125" customWidth="1"/>
    <col min="745" max="745" width="4.88671875" customWidth="1"/>
    <col min="746" max="746" width="2.33203125" customWidth="1"/>
    <col min="747" max="747" width="0.5546875" customWidth="1"/>
    <col min="748" max="748" width="1.44140625" customWidth="1"/>
    <col min="749" max="749" width="10.44140625" customWidth="1"/>
    <col min="750" max="750" width="1" customWidth="1"/>
    <col min="751" max="751" width="2.88671875" customWidth="1"/>
    <col min="752" max="752" width="1.88671875" customWidth="1"/>
    <col min="753" max="755" width="5.6640625" customWidth="1"/>
    <col min="756" max="756" width="5" customWidth="1"/>
    <col min="757" max="757" width="1.6640625" customWidth="1"/>
    <col min="758" max="758" width="10.5546875" customWidth="1"/>
    <col min="759" max="759" width="1.44140625" customWidth="1"/>
    <col min="760" max="760" width="15.44140625" customWidth="1"/>
    <col min="761" max="761" width="1.6640625" customWidth="1"/>
    <col min="762" max="762" width="18.5546875" customWidth="1"/>
    <col min="763" max="763" width="7.109375" customWidth="1"/>
    <col min="996" max="996" width="4.5546875" customWidth="1"/>
    <col min="997" max="997" width="10.5546875" customWidth="1"/>
    <col min="998" max="998" width="6.33203125" customWidth="1"/>
    <col min="999" max="999" width="7.109375" customWidth="1"/>
    <col min="1000" max="1000" width="2.33203125" customWidth="1"/>
    <col min="1001" max="1001" width="4.88671875" customWidth="1"/>
    <col min="1002" max="1002" width="2.33203125" customWidth="1"/>
    <col min="1003" max="1003" width="0.5546875" customWidth="1"/>
    <col min="1004" max="1004" width="1.44140625" customWidth="1"/>
    <col min="1005" max="1005" width="10.44140625" customWidth="1"/>
    <col min="1006" max="1006" width="1" customWidth="1"/>
    <col min="1007" max="1007" width="2.88671875" customWidth="1"/>
    <col min="1008" max="1008" width="1.88671875" customWidth="1"/>
    <col min="1009" max="1011" width="5.6640625" customWidth="1"/>
    <col min="1012" max="1012" width="5" customWidth="1"/>
    <col min="1013" max="1013" width="1.6640625" customWidth="1"/>
    <col min="1014" max="1014" width="10.5546875" customWidth="1"/>
    <col min="1015" max="1015" width="1.44140625" customWidth="1"/>
    <col min="1016" max="1016" width="15.44140625" customWidth="1"/>
    <col min="1017" max="1017" width="1.6640625" customWidth="1"/>
    <col min="1018" max="1018" width="18.5546875" customWidth="1"/>
    <col min="1019" max="1019" width="7.109375" customWidth="1"/>
    <col min="1252" max="1252" width="4.5546875" customWidth="1"/>
    <col min="1253" max="1253" width="10.5546875" customWidth="1"/>
    <col min="1254" max="1254" width="6.33203125" customWidth="1"/>
    <col min="1255" max="1255" width="7.109375" customWidth="1"/>
    <col min="1256" max="1256" width="2.33203125" customWidth="1"/>
    <col min="1257" max="1257" width="4.88671875" customWidth="1"/>
    <col min="1258" max="1258" width="2.33203125" customWidth="1"/>
    <col min="1259" max="1259" width="0.5546875" customWidth="1"/>
    <col min="1260" max="1260" width="1.44140625" customWidth="1"/>
    <col min="1261" max="1261" width="10.44140625" customWidth="1"/>
    <col min="1262" max="1262" width="1" customWidth="1"/>
    <col min="1263" max="1263" width="2.88671875" customWidth="1"/>
    <col min="1264" max="1264" width="1.88671875" customWidth="1"/>
    <col min="1265" max="1267" width="5.6640625" customWidth="1"/>
    <col min="1268" max="1268" width="5" customWidth="1"/>
    <col min="1269" max="1269" width="1.6640625" customWidth="1"/>
    <col min="1270" max="1270" width="10.5546875" customWidth="1"/>
    <col min="1271" max="1271" width="1.44140625" customWidth="1"/>
    <col min="1272" max="1272" width="15.44140625" customWidth="1"/>
    <col min="1273" max="1273" width="1.6640625" customWidth="1"/>
    <col min="1274" max="1274" width="18.5546875" customWidth="1"/>
    <col min="1275" max="1275" width="7.109375" customWidth="1"/>
    <col min="1508" max="1508" width="4.5546875" customWidth="1"/>
    <col min="1509" max="1509" width="10.5546875" customWidth="1"/>
    <col min="1510" max="1510" width="6.33203125" customWidth="1"/>
    <col min="1511" max="1511" width="7.109375" customWidth="1"/>
    <col min="1512" max="1512" width="2.33203125" customWidth="1"/>
    <col min="1513" max="1513" width="4.88671875" customWidth="1"/>
    <col min="1514" max="1514" width="2.33203125" customWidth="1"/>
    <col min="1515" max="1515" width="0.5546875" customWidth="1"/>
    <col min="1516" max="1516" width="1.44140625" customWidth="1"/>
    <col min="1517" max="1517" width="10.44140625" customWidth="1"/>
    <col min="1518" max="1518" width="1" customWidth="1"/>
    <col min="1519" max="1519" width="2.88671875" customWidth="1"/>
    <col min="1520" max="1520" width="1.88671875" customWidth="1"/>
    <col min="1521" max="1523" width="5.6640625" customWidth="1"/>
    <col min="1524" max="1524" width="5" customWidth="1"/>
    <col min="1525" max="1525" width="1.6640625" customWidth="1"/>
    <col min="1526" max="1526" width="10.5546875" customWidth="1"/>
    <col min="1527" max="1527" width="1.44140625" customWidth="1"/>
    <col min="1528" max="1528" width="15.44140625" customWidth="1"/>
    <col min="1529" max="1529" width="1.6640625" customWidth="1"/>
    <col min="1530" max="1530" width="18.5546875" customWidth="1"/>
    <col min="1531" max="1531" width="7.109375" customWidth="1"/>
    <col min="1764" max="1764" width="4.5546875" customWidth="1"/>
    <col min="1765" max="1765" width="10.5546875" customWidth="1"/>
    <col min="1766" max="1766" width="6.33203125" customWidth="1"/>
    <col min="1767" max="1767" width="7.109375" customWidth="1"/>
    <col min="1768" max="1768" width="2.33203125" customWidth="1"/>
    <col min="1769" max="1769" width="4.88671875" customWidth="1"/>
    <col min="1770" max="1770" width="2.33203125" customWidth="1"/>
    <col min="1771" max="1771" width="0.5546875" customWidth="1"/>
    <col min="1772" max="1772" width="1.44140625" customWidth="1"/>
    <col min="1773" max="1773" width="10.44140625" customWidth="1"/>
    <col min="1774" max="1774" width="1" customWidth="1"/>
    <col min="1775" max="1775" width="2.88671875" customWidth="1"/>
    <col min="1776" max="1776" width="1.88671875" customWidth="1"/>
    <col min="1777" max="1779" width="5.6640625" customWidth="1"/>
    <col min="1780" max="1780" width="5" customWidth="1"/>
    <col min="1781" max="1781" width="1.6640625" customWidth="1"/>
    <col min="1782" max="1782" width="10.5546875" customWidth="1"/>
    <col min="1783" max="1783" width="1.44140625" customWidth="1"/>
    <col min="1784" max="1784" width="15.44140625" customWidth="1"/>
    <col min="1785" max="1785" width="1.6640625" customWidth="1"/>
    <col min="1786" max="1786" width="18.5546875" customWidth="1"/>
    <col min="1787" max="1787" width="7.109375" customWidth="1"/>
    <col min="2020" max="2020" width="4.5546875" customWidth="1"/>
    <col min="2021" max="2021" width="10.5546875" customWidth="1"/>
    <col min="2022" max="2022" width="6.33203125" customWidth="1"/>
    <col min="2023" max="2023" width="7.109375" customWidth="1"/>
    <col min="2024" max="2024" width="2.33203125" customWidth="1"/>
    <col min="2025" max="2025" width="4.88671875" customWidth="1"/>
    <col min="2026" max="2026" width="2.33203125" customWidth="1"/>
    <col min="2027" max="2027" width="0.5546875" customWidth="1"/>
    <col min="2028" max="2028" width="1.44140625" customWidth="1"/>
    <col min="2029" max="2029" width="10.44140625" customWidth="1"/>
    <col min="2030" max="2030" width="1" customWidth="1"/>
    <col min="2031" max="2031" width="2.88671875" customWidth="1"/>
    <col min="2032" max="2032" width="1.88671875" customWidth="1"/>
    <col min="2033" max="2035" width="5.6640625" customWidth="1"/>
    <col min="2036" max="2036" width="5" customWidth="1"/>
    <col min="2037" max="2037" width="1.6640625" customWidth="1"/>
    <col min="2038" max="2038" width="10.5546875" customWidth="1"/>
    <col min="2039" max="2039" width="1.44140625" customWidth="1"/>
    <col min="2040" max="2040" width="15.44140625" customWidth="1"/>
    <col min="2041" max="2041" width="1.6640625" customWidth="1"/>
    <col min="2042" max="2042" width="18.5546875" customWidth="1"/>
    <col min="2043" max="2043" width="7.109375" customWidth="1"/>
    <col min="2276" max="2276" width="4.5546875" customWidth="1"/>
    <col min="2277" max="2277" width="10.5546875" customWidth="1"/>
    <col min="2278" max="2278" width="6.33203125" customWidth="1"/>
    <col min="2279" max="2279" width="7.109375" customWidth="1"/>
    <col min="2280" max="2280" width="2.33203125" customWidth="1"/>
    <col min="2281" max="2281" width="4.88671875" customWidth="1"/>
    <col min="2282" max="2282" width="2.33203125" customWidth="1"/>
    <col min="2283" max="2283" width="0.5546875" customWidth="1"/>
    <col min="2284" max="2284" width="1.44140625" customWidth="1"/>
    <col min="2285" max="2285" width="10.44140625" customWidth="1"/>
    <col min="2286" max="2286" width="1" customWidth="1"/>
    <col min="2287" max="2287" width="2.88671875" customWidth="1"/>
    <col min="2288" max="2288" width="1.88671875" customWidth="1"/>
    <col min="2289" max="2291" width="5.6640625" customWidth="1"/>
    <col min="2292" max="2292" width="5" customWidth="1"/>
    <col min="2293" max="2293" width="1.6640625" customWidth="1"/>
    <col min="2294" max="2294" width="10.5546875" customWidth="1"/>
    <col min="2295" max="2295" width="1.44140625" customWidth="1"/>
    <col min="2296" max="2296" width="15.44140625" customWidth="1"/>
    <col min="2297" max="2297" width="1.6640625" customWidth="1"/>
    <col min="2298" max="2298" width="18.5546875" customWidth="1"/>
    <col min="2299" max="2299" width="7.109375" customWidth="1"/>
    <col min="2532" max="2532" width="4.5546875" customWidth="1"/>
    <col min="2533" max="2533" width="10.5546875" customWidth="1"/>
    <col min="2534" max="2534" width="6.33203125" customWidth="1"/>
    <col min="2535" max="2535" width="7.109375" customWidth="1"/>
    <col min="2536" max="2536" width="2.33203125" customWidth="1"/>
    <col min="2537" max="2537" width="4.88671875" customWidth="1"/>
    <col min="2538" max="2538" width="2.33203125" customWidth="1"/>
    <col min="2539" max="2539" width="0.5546875" customWidth="1"/>
    <col min="2540" max="2540" width="1.44140625" customWidth="1"/>
    <col min="2541" max="2541" width="10.44140625" customWidth="1"/>
    <col min="2542" max="2542" width="1" customWidth="1"/>
    <col min="2543" max="2543" width="2.88671875" customWidth="1"/>
    <col min="2544" max="2544" width="1.88671875" customWidth="1"/>
    <col min="2545" max="2547" width="5.6640625" customWidth="1"/>
    <col min="2548" max="2548" width="5" customWidth="1"/>
    <col min="2549" max="2549" width="1.6640625" customWidth="1"/>
    <col min="2550" max="2550" width="10.5546875" customWidth="1"/>
    <col min="2551" max="2551" width="1.44140625" customWidth="1"/>
    <col min="2552" max="2552" width="15.44140625" customWidth="1"/>
    <col min="2553" max="2553" width="1.6640625" customWidth="1"/>
    <col min="2554" max="2554" width="18.5546875" customWidth="1"/>
    <col min="2555" max="2555" width="7.109375" customWidth="1"/>
    <col min="2788" max="2788" width="4.5546875" customWidth="1"/>
    <col min="2789" max="2789" width="10.5546875" customWidth="1"/>
    <col min="2790" max="2790" width="6.33203125" customWidth="1"/>
    <col min="2791" max="2791" width="7.109375" customWidth="1"/>
    <col min="2792" max="2792" width="2.33203125" customWidth="1"/>
    <col min="2793" max="2793" width="4.88671875" customWidth="1"/>
    <col min="2794" max="2794" width="2.33203125" customWidth="1"/>
    <col min="2795" max="2795" width="0.5546875" customWidth="1"/>
    <col min="2796" max="2796" width="1.44140625" customWidth="1"/>
    <col min="2797" max="2797" width="10.44140625" customWidth="1"/>
    <col min="2798" max="2798" width="1" customWidth="1"/>
    <col min="2799" max="2799" width="2.88671875" customWidth="1"/>
    <col min="2800" max="2800" width="1.88671875" customWidth="1"/>
    <col min="2801" max="2803" width="5.6640625" customWidth="1"/>
    <col min="2804" max="2804" width="5" customWidth="1"/>
    <col min="2805" max="2805" width="1.6640625" customWidth="1"/>
    <col min="2806" max="2806" width="10.5546875" customWidth="1"/>
    <col min="2807" max="2807" width="1.44140625" customWidth="1"/>
    <col min="2808" max="2808" width="15.44140625" customWidth="1"/>
    <col min="2809" max="2809" width="1.6640625" customWidth="1"/>
    <col min="2810" max="2810" width="18.5546875" customWidth="1"/>
    <col min="2811" max="2811" width="7.109375" customWidth="1"/>
    <col min="3044" max="3044" width="4.5546875" customWidth="1"/>
    <col min="3045" max="3045" width="10.5546875" customWidth="1"/>
    <col min="3046" max="3046" width="6.33203125" customWidth="1"/>
    <col min="3047" max="3047" width="7.109375" customWidth="1"/>
    <col min="3048" max="3048" width="2.33203125" customWidth="1"/>
    <col min="3049" max="3049" width="4.88671875" customWidth="1"/>
    <col min="3050" max="3050" width="2.33203125" customWidth="1"/>
    <col min="3051" max="3051" width="0.5546875" customWidth="1"/>
    <col min="3052" max="3052" width="1.44140625" customWidth="1"/>
    <col min="3053" max="3053" width="10.44140625" customWidth="1"/>
    <col min="3054" max="3054" width="1" customWidth="1"/>
    <col min="3055" max="3055" width="2.88671875" customWidth="1"/>
    <col min="3056" max="3056" width="1.88671875" customWidth="1"/>
    <col min="3057" max="3059" width="5.6640625" customWidth="1"/>
    <col min="3060" max="3060" width="5" customWidth="1"/>
    <col min="3061" max="3061" width="1.6640625" customWidth="1"/>
    <col min="3062" max="3062" width="10.5546875" customWidth="1"/>
    <col min="3063" max="3063" width="1.44140625" customWidth="1"/>
    <col min="3064" max="3064" width="15.44140625" customWidth="1"/>
    <col min="3065" max="3065" width="1.6640625" customWidth="1"/>
    <col min="3066" max="3066" width="18.5546875" customWidth="1"/>
    <col min="3067" max="3067" width="7.109375" customWidth="1"/>
    <col min="3300" max="3300" width="4.5546875" customWidth="1"/>
    <col min="3301" max="3301" width="10.5546875" customWidth="1"/>
    <col min="3302" max="3302" width="6.33203125" customWidth="1"/>
    <col min="3303" max="3303" width="7.109375" customWidth="1"/>
    <col min="3304" max="3304" width="2.33203125" customWidth="1"/>
    <col min="3305" max="3305" width="4.88671875" customWidth="1"/>
    <col min="3306" max="3306" width="2.33203125" customWidth="1"/>
    <col min="3307" max="3307" width="0.5546875" customWidth="1"/>
    <col min="3308" max="3308" width="1.44140625" customWidth="1"/>
    <col min="3309" max="3309" width="10.44140625" customWidth="1"/>
    <col min="3310" max="3310" width="1" customWidth="1"/>
    <col min="3311" max="3311" width="2.88671875" customWidth="1"/>
    <col min="3312" max="3312" width="1.88671875" customWidth="1"/>
    <col min="3313" max="3315" width="5.6640625" customWidth="1"/>
    <col min="3316" max="3316" width="5" customWidth="1"/>
    <col min="3317" max="3317" width="1.6640625" customWidth="1"/>
    <col min="3318" max="3318" width="10.5546875" customWidth="1"/>
    <col min="3319" max="3319" width="1.44140625" customWidth="1"/>
    <col min="3320" max="3320" width="15.44140625" customWidth="1"/>
    <col min="3321" max="3321" width="1.6640625" customWidth="1"/>
    <col min="3322" max="3322" width="18.5546875" customWidth="1"/>
    <col min="3323" max="3323" width="7.109375" customWidth="1"/>
    <col min="3556" max="3556" width="4.5546875" customWidth="1"/>
    <col min="3557" max="3557" width="10.5546875" customWidth="1"/>
    <col min="3558" max="3558" width="6.33203125" customWidth="1"/>
    <col min="3559" max="3559" width="7.109375" customWidth="1"/>
    <col min="3560" max="3560" width="2.33203125" customWidth="1"/>
    <col min="3561" max="3561" width="4.88671875" customWidth="1"/>
    <col min="3562" max="3562" width="2.33203125" customWidth="1"/>
    <col min="3563" max="3563" width="0.5546875" customWidth="1"/>
    <col min="3564" max="3564" width="1.44140625" customWidth="1"/>
    <col min="3565" max="3565" width="10.44140625" customWidth="1"/>
    <col min="3566" max="3566" width="1" customWidth="1"/>
    <col min="3567" max="3567" width="2.88671875" customWidth="1"/>
    <col min="3568" max="3568" width="1.88671875" customWidth="1"/>
    <col min="3569" max="3571" width="5.6640625" customWidth="1"/>
    <col min="3572" max="3572" width="5" customWidth="1"/>
    <col min="3573" max="3573" width="1.6640625" customWidth="1"/>
    <col min="3574" max="3574" width="10.5546875" customWidth="1"/>
    <col min="3575" max="3575" width="1.44140625" customWidth="1"/>
    <col min="3576" max="3576" width="15.44140625" customWidth="1"/>
    <col min="3577" max="3577" width="1.6640625" customWidth="1"/>
    <col min="3578" max="3578" width="18.5546875" customWidth="1"/>
    <col min="3579" max="3579" width="7.109375" customWidth="1"/>
    <col min="3812" max="3812" width="4.5546875" customWidth="1"/>
    <col min="3813" max="3813" width="10.5546875" customWidth="1"/>
    <col min="3814" max="3814" width="6.33203125" customWidth="1"/>
    <col min="3815" max="3815" width="7.109375" customWidth="1"/>
    <col min="3816" max="3816" width="2.33203125" customWidth="1"/>
    <col min="3817" max="3817" width="4.88671875" customWidth="1"/>
    <col min="3818" max="3818" width="2.33203125" customWidth="1"/>
    <col min="3819" max="3819" width="0.5546875" customWidth="1"/>
    <col min="3820" max="3820" width="1.44140625" customWidth="1"/>
    <col min="3821" max="3821" width="10.44140625" customWidth="1"/>
    <col min="3822" max="3822" width="1" customWidth="1"/>
    <col min="3823" max="3823" width="2.88671875" customWidth="1"/>
    <col min="3824" max="3824" width="1.88671875" customWidth="1"/>
    <col min="3825" max="3827" width="5.6640625" customWidth="1"/>
    <col min="3828" max="3828" width="5" customWidth="1"/>
    <col min="3829" max="3829" width="1.6640625" customWidth="1"/>
    <col min="3830" max="3830" width="10.5546875" customWidth="1"/>
    <col min="3831" max="3831" width="1.44140625" customWidth="1"/>
    <col min="3832" max="3832" width="15.44140625" customWidth="1"/>
    <col min="3833" max="3833" width="1.6640625" customWidth="1"/>
    <col min="3834" max="3834" width="18.5546875" customWidth="1"/>
    <col min="3835" max="3835" width="7.109375" customWidth="1"/>
    <col min="4068" max="4068" width="4.5546875" customWidth="1"/>
    <col min="4069" max="4069" width="10.5546875" customWidth="1"/>
    <col min="4070" max="4070" width="6.33203125" customWidth="1"/>
    <col min="4071" max="4071" width="7.109375" customWidth="1"/>
    <col min="4072" max="4072" width="2.33203125" customWidth="1"/>
    <col min="4073" max="4073" width="4.88671875" customWidth="1"/>
    <col min="4074" max="4074" width="2.33203125" customWidth="1"/>
    <col min="4075" max="4075" width="0.5546875" customWidth="1"/>
    <col min="4076" max="4076" width="1.44140625" customWidth="1"/>
    <col min="4077" max="4077" width="10.44140625" customWidth="1"/>
    <col min="4078" max="4078" width="1" customWidth="1"/>
    <col min="4079" max="4079" width="2.88671875" customWidth="1"/>
    <col min="4080" max="4080" width="1.88671875" customWidth="1"/>
    <col min="4081" max="4083" width="5.6640625" customWidth="1"/>
    <col min="4084" max="4084" width="5" customWidth="1"/>
    <col min="4085" max="4085" width="1.6640625" customWidth="1"/>
    <col min="4086" max="4086" width="10.5546875" customWidth="1"/>
    <col min="4087" max="4087" width="1.44140625" customWidth="1"/>
    <col min="4088" max="4088" width="15.44140625" customWidth="1"/>
    <col min="4089" max="4089" width="1.6640625" customWidth="1"/>
    <col min="4090" max="4090" width="18.5546875" customWidth="1"/>
    <col min="4091" max="4091" width="7.109375" customWidth="1"/>
    <col min="4324" max="4324" width="4.5546875" customWidth="1"/>
    <col min="4325" max="4325" width="10.5546875" customWidth="1"/>
    <col min="4326" max="4326" width="6.33203125" customWidth="1"/>
    <col min="4327" max="4327" width="7.109375" customWidth="1"/>
    <col min="4328" max="4328" width="2.33203125" customWidth="1"/>
    <col min="4329" max="4329" width="4.88671875" customWidth="1"/>
    <col min="4330" max="4330" width="2.33203125" customWidth="1"/>
    <col min="4331" max="4331" width="0.5546875" customWidth="1"/>
    <col min="4332" max="4332" width="1.44140625" customWidth="1"/>
    <col min="4333" max="4333" width="10.44140625" customWidth="1"/>
    <col min="4334" max="4334" width="1" customWidth="1"/>
    <col min="4335" max="4335" width="2.88671875" customWidth="1"/>
    <col min="4336" max="4336" width="1.88671875" customWidth="1"/>
    <col min="4337" max="4339" width="5.6640625" customWidth="1"/>
    <col min="4340" max="4340" width="5" customWidth="1"/>
    <col min="4341" max="4341" width="1.6640625" customWidth="1"/>
    <col min="4342" max="4342" width="10.5546875" customWidth="1"/>
    <col min="4343" max="4343" width="1.44140625" customWidth="1"/>
    <col min="4344" max="4344" width="15.44140625" customWidth="1"/>
    <col min="4345" max="4345" width="1.6640625" customWidth="1"/>
    <col min="4346" max="4346" width="18.5546875" customWidth="1"/>
    <col min="4347" max="4347" width="7.109375" customWidth="1"/>
    <col min="4580" max="4580" width="4.5546875" customWidth="1"/>
    <col min="4581" max="4581" width="10.5546875" customWidth="1"/>
    <col min="4582" max="4582" width="6.33203125" customWidth="1"/>
    <col min="4583" max="4583" width="7.109375" customWidth="1"/>
    <col min="4584" max="4584" width="2.33203125" customWidth="1"/>
    <col min="4585" max="4585" width="4.88671875" customWidth="1"/>
    <col min="4586" max="4586" width="2.33203125" customWidth="1"/>
    <col min="4587" max="4587" width="0.5546875" customWidth="1"/>
    <col min="4588" max="4588" width="1.44140625" customWidth="1"/>
    <col min="4589" max="4589" width="10.44140625" customWidth="1"/>
    <col min="4590" max="4590" width="1" customWidth="1"/>
    <col min="4591" max="4591" width="2.88671875" customWidth="1"/>
    <col min="4592" max="4592" width="1.88671875" customWidth="1"/>
    <col min="4593" max="4595" width="5.6640625" customWidth="1"/>
    <col min="4596" max="4596" width="5" customWidth="1"/>
    <col min="4597" max="4597" width="1.6640625" customWidth="1"/>
    <col min="4598" max="4598" width="10.5546875" customWidth="1"/>
    <col min="4599" max="4599" width="1.44140625" customWidth="1"/>
    <col min="4600" max="4600" width="15.44140625" customWidth="1"/>
    <col min="4601" max="4601" width="1.6640625" customWidth="1"/>
    <col min="4602" max="4602" width="18.5546875" customWidth="1"/>
    <col min="4603" max="4603" width="7.109375" customWidth="1"/>
    <col min="4836" max="4836" width="4.5546875" customWidth="1"/>
    <col min="4837" max="4837" width="10.5546875" customWidth="1"/>
    <col min="4838" max="4838" width="6.33203125" customWidth="1"/>
    <col min="4839" max="4839" width="7.109375" customWidth="1"/>
    <col min="4840" max="4840" width="2.33203125" customWidth="1"/>
    <col min="4841" max="4841" width="4.88671875" customWidth="1"/>
    <col min="4842" max="4842" width="2.33203125" customWidth="1"/>
    <col min="4843" max="4843" width="0.5546875" customWidth="1"/>
    <col min="4844" max="4844" width="1.44140625" customWidth="1"/>
    <col min="4845" max="4845" width="10.44140625" customWidth="1"/>
    <col min="4846" max="4846" width="1" customWidth="1"/>
    <col min="4847" max="4847" width="2.88671875" customWidth="1"/>
    <col min="4848" max="4848" width="1.88671875" customWidth="1"/>
    <col min="4849" max="4851" width="5.6640625" customWidth="1"/>
    <col min="4852" max="4852" width="5" customWidth="1"/>
    <col min="4853" max="4853" width="1.6640625" customWidth="1"/>
    <col min="4854" max="4854" width="10.5546875" customWidth="1"/>
    <col min="4855" max="4855" width="1.44140625" customWidth="1"/>
    <col min="4856" max="4856" width="15.44140625" customWidth="1"/>
    <col min="4857" max="4857" width="1.6640625" customWidth="1"/>
    <col min="4858" max="4858" width="18.5546875" customWidth="1"/>
    <col min="4859" max="4859" width="7.109375" customWidth="1"/>
    <col min="5092" max="5092" width="4.5546875" customWidth="1"/>
    <col min="5093" max="5093" width="10.5546875" customWidth="1"/>
    <col min="5094" max="5094" width="6.33203125" customWidth="1"/>
    <col min="5095" max="5095" width="7.109375" customWidth="1"/>
    <col min="5096" max="5096" width="2.33203125" customWidth="1"/>
    <col min="5097" max="5097" width="4.88671875" customWidth="1"/>
    <col min="5098" max="5098" width="2.33203125" customWidth="1"/>
    <col min="5099" max="5099" width="0.5546875" customWidth="1"/>
    <col min="5100" max="5100" width="1.44140625" customWidth="1"/>
    <col min="5101" max="5101" width="10.44140625" customWidth="1"/>
    <col min="5102" max="5102" width="1" customWidth="1"/>
    <col min="5103" max="5103" width="2.88671875" customWidth="1"/>
    <col min="5104" max="5104" width="1.88671875" customWidth="1"/>
    <col min="5105" max="5107" width="5.6640625" customWidth="1"/>
    <col min="5108" max="5108" width="5" customWidth="1"/>
    <col min="5109" max="5109" width="1.6640625" customWidth="1"/>
    <col min="5110" max="5110" width="10.5546875" customWidth="1"/>
    <col min="5111" max="5111" width="1.44140625" customWidth="1"/>
    <col min="5112" max="5112" width="15.44140625" customWidth="1"/>
    <col min="5113" max="5113" width="1.6640625" customWidth="1"/>
    <col min="5114" max="5114" width="18.5546875" customWidth="1"/>
    <col min="5115" max="5115" width="7.109375" customWidth="1"/>
    <col min="5348" max="5348" width="4.5546875" customWidth="1"/>
    <col min="5349" max="5349" width="10.5546875" customWidth="1"/>
    <col min="5350" max="5350" width="6.33203125" customWidth="1"/>
    <col min="5351" max="5351" width="7.109375" customWidth="1"/>
    <col min="5352" max="5352" width="2.33203125" customWidth="1"/>
    <col min="5353" max="5353" width="4.88671875" customWidth="1"/>
    <col min="5354" max="5354" width="2.33203125" customWidth="1"/>
    <col min="5355" max="5355" width="0.5546875" customWidth="1"/>
    <col min="5356" max="5356" width="1.44140625" customWidth="1"/>
    <col min="5357" max="5357" width="10.44140625" customWidth="1"/>
    <col min="5358" max="5358" width="1" customWidth="1"/>
    <col min="5359" max="5359" width="2.88671875" customWidth="1"/>
    <col min="5360" max="5360" width="1.88671875" customWidth="1"/>
    <col min="5361" max="5363" width="5.6640625" customWidth="1"/>
    <col min="5364" max="5364" width="5" customWidth="1"/>
    <col min="5365" max="5365" width="1.6640625" customWidth="1"/>
    <col min="5366" max="5366" width="10.5546875" customWidth="1"/>
    <col min="5367" max="5367" width="1.44140625" customWidth="1"/>
    <col min="5368" max="5368" width="15.44140625" customWidth="1"/>
    <col min="5369" max="5369" width="1.6640625" customWidth="1"/>
    <col min="5370" max="5370" width="18.5546875" customWidth="1"/>
    <col min="5371" max="5371" width="7.109375" customWidth="1"/>
    <col min="5604" max="5604" width="4.5546875" customWidth="1"/>
    <col min="5605" max="5605" width="10.5546875" customWidth="1"/>
    <col min="5606" max="5606" width="6.33203125" customWidth="1"/>
    <col min="5607" max="5607" width="7.109375" customWidth="1"/>
    <col min="5608" max="5608" width="2.33203125" customWidth="1"/>
    <col min="5609" max="5609" width="4.88671875" customWidth="1"/>
    <col min="5610" max="5610" width="2.33203125" customWidth="1"/>
    <col min="5611" max="5611" width="0.5546875" customWidth="1"/>
    <col min="5612" max="5612" width="1.44140625" customWidth="1"/>
    <col min="5613" max="5613" width="10.44140625" customWidth="1"/>
    <col min="5614" max="5614" width="1" customWidth="1"/>
    <col min="5615" max="5615" width="2.88671875" customWidth="1"/>
    <col min="5616" max="5616" width="1.88671875" customWidth="1"/>
    <col min="5617" max="5619" width="5.6640625" customWidth="1"/>
    <col min="5620" max="5620" width="5" customWidth="1"/>
    <col min="5621" max="5621" width="1.6640625" customWidth="1"/>
    <col min="5622" max="5622" width="10.5546875" customWidth="1"/>
    <col min="5623" max="5623" width="1.44140625" customWidth="1"/>
    <col min="5624" max="5624" width="15.44140625" customWidth="1"/>
    <col min="5625" max="5625" width="1.6640625" customWidth="1"/>
    <col min="5626" max="5626" width="18.5546875" customWidth="1"/>
    <col min="5627" max="5627" width="7.109375" customWidth="1"/>
    <col min="5860" max="5860" width="4.5546875" customWidth="1"/>
    <col min="5861" max="5861" width="10.5546875" customWidth="1"/>
    <col min="5862" max="5862" width="6.33203125" customWidth="1"/>
    <col min="5863" max="5863" width="7.109375" customWidth="1"/>
    <col min="5864" max="5864" width="2.33203125" customWidth="1"/>
    <col min="5865" max="5865" width="4.88671875" customWidth="1"/>
    <col min="5866" max="5866" width="2.33203125" customWidth="1"/>
    <col min="5867" max="5867" width="0.5546875" customWidth="1"/>
    <col min="5868" max="5868" width="1.44140625" customWidth="1"/>
    <col min="5869" max="5869" width="10.44140625" customWidth="1"/>
    <col min="5870" max="5870" width="1" customWidth="1"/>
    <col min="5871" max="5871" width="2.88671875" customWidth="1"/>
    <col min="5872" max="5872" width="1.88671875" customWidth="1"/>
    <col min="5873" max="5875" width="5.6640625" customWidth="1"/>
    <col min="5876" max="5876" width="5" customWidth="1"/>
    <col min="5877" max="5877" width="1.6640625" customWidth="1"/>
    <col min="5878" max="5878" width="10.5546875" customWidth="1"/>
    <col min="5879" max="5879" width="1.44140625" customWidth="1"/>
    <col min="5880" max="5880" width="15.44140625" customWidth="1"/>
    <col min="5881" max="5881" width="1.6640625" customWidth="1"/>
    <col min="5882" max="5882" width="18.5546875" customWidth="1"/>
    <col min="5883" max="5883" width="7.109375" customWidth="1"/>
    <col min="6116" max="6116" width="4.5546875" customWidth="1"/>
    <col min="6117" max="6117" width="10.5546875" customWidth="1"/>
    <col min="6118" max="6118" width="6.33203125" customWidth="1"/>
    <col min="6119" max="6119" width="7.109375" customWidth="1"/>
    <col min="6120" max="6120" width="2.33203125" customWidth="1"/>
    <col min="6121" max="6121" width="4.88671875" customWidth="1"/>
    <col min="6122" max="6122" width="2.33203125" customWidth="1"/>
    <col min="6123" max="6123" width="0.5546875" customWidth="1"/>
    <col min="6124" max="6124" width="1.44140625" customWidth="1"/>
    <col min="6125" max="6125" width="10.44140625" customWidth="1"/>
    <col min="6126" max="6126" width="1" customWidth="1"/>
    <col min="6127" max="6127" width="2.88671875" customWidth="1"/>
    <col min="6128" max="6128" width="1.88671875" customWidth="1"/>
    <col min="6129" max="6131" width="5.6640625" customWidth="1"/>
    <col min="6132" max="6132" width="5" customWidth="1"/>
    <col min="6133" max="6133" width="1.6640625" customWidth="1"/>
    <col min="6134" max="6134" width="10.5546875" customWidth="1"/>
    <col min="6135" max="6135" width="1.44140625" customWidth="1"/>
    <col min="6136" max="6136" width="15.44140625" customWidth="1"/>
    <col min="6137" max="6137" width="1.6640625" customWidth="1"/>
    <col min="6138" max="6138" width="18.5546875" customWidth="1"/>
    <col min="6139" max="6139" width="7.109375" customWidth="1"/>
    <col min="6372" max="6372" width="4.5546875" customWidth="1"/>
    <col min="6373" max="6373" width="10.5546875" customWidth="1"/>
    <col min="6374" max="6374" width="6.33203125" customWidth="1"/>
    <col min="6375" max="6375" width="7.109375" customWidth="1"/>
    <col min="6376" max="6376" width="2.33203125" customWidth="1"/>
    <col min="6377" max="6377" width="4.88671875" customWidth="1"/>
    <col min="6378" max="6378" width="2.33203125" customWidth="1"/>
    <col min="6379" max="6379" width="0.5546875" customWidth="1"/>
    <col min="6380" max="6380" width="1.44140625" customWidth="1"/>
    <col min="6381" max="6381" width="10.44140625" customWidth="1"/>
    <col min="6382" max="6382" width="1" customWidth="1"/>
    <col min="6383" max="6383" width="2.88671875" customWidth="1"/>
    <col min="6384" max="6384" width="1.88671875" customWidth="1"/>
    <col min="6385" max="6387" width="5.6640625" customWidth="1"/>
    <col min="6388" max="6388" width="5" customWidth="1"/>
    <col min="6389" max="6389" width="1.6640625" customWidth="1"/>
    <col min="6390" max="6390" width="10.5546875" customWidth="1"/>
    <col min="6391" max="6391" width="1.44140625" customWidth="1"/>
    <col min="6392" max="6392" width="15.44140625" customWidth="1"/>
    <col min="6393" max="6393" width="1.6640625" customWidth="1"/>
    <col min="6394" max="6394" width="18.5546875" customWidth="1"/>
    <col min="6395" max="6395" width="7.109375" customWidth="1"/>
    <col min="6628" max="6628" width="4.5546875" customWidth="1"/>
    <col min="6629" max="6629" width="10.5546875" customWidth="1"/>
    <col min="6630" max="6630" width="6.33203125" customWidth="1"/>
    <col min="6631" max="6631" width="7.109375" customWidth="1"/>
    <col min="6632" max="6632" width="2.33203125" customWidth="1"/>
    <col min="6633" max="6633" width="4.88671875" customWidth="1"/>
    <col min="6634" max="6634" width="2.33203125" customWidth="1"/>
    <col min="6635" max="6635" width="0.5546875" customWidth="1"/>
    <col min="6636" max="6636" width="1.44140625" customWidth="1"/>
    <col min="6637" max="6637" width="10.44140625" customWidth="1"/>
    <col min="6638" max="6638" width="1" customWidth="1"/>
    <col min="6639" max="6639" width="2.88671875" customWidth="1"/>
    <col min="6640" max="6640" width="1.88671875" customWidth="1"/>
    <col min="6641" max="6643" width="5.6640625" customWidth="1"/>
    <col min="6644" max="6644" width="5" customWidth="1"/>
    <col min="6645" max="6645" width="1.6640625" customWidth="1"/>
    <col min="6646" max="6646" width="10.5546875" customWidth="1"/>
    <col min="6647" max="6647" width="1.44140625" customWidth="1"/>
    <col min="6648" max="6648" width="15.44140625" customWidth="1"/>
    <col min="6649" max="6649" width="1.6640625" customWidth="1"/>
    <col min="6650" max="6650" width="18.5546875" customWidth="1"/>
    <col min="6651" max="6651" width="7.109375" customWidth="1"/>
    <col min="6884" max="6884" width="4.5546875" customWidth="1"/>
    <col min="6885" max="6885" width="10.5546875" customWidth="1"/>
    <col min="6886" max="6886" width="6.33203125" customWidth="1"/>
    <col min="6887" max="6887" width="7.109375" customWidth="1"/>
    <col min="6888" max="6888" width="2.33203125" customWidth="1"/>
    <col min="6889" max="6889" width="4.88671875" customWidth="1"/>
    <col min="6890" max="6890" width="2.33203125" customWidth="1"/>
    <col min="6891" max="6891" width="0.5546875" customWidth="1"/>
    <col min="6892" max="6892" width="1.44140625" customWidth="1"/>
    <col min="6893" max="6893" width="10.44140625" customWidth="1"/>
    <col min="6894" max="6894" width="1" customWidth="1"/>
    <col min="6895" max="6895" width="2.88671875" customWidth="1"/>
    <col min="6896" max="6896" width="1.88671875" customWidth="1"/>
    <col min="6897" max="6899" width="5.6640625" customWidth="1"/>
    <col min="6900" max="6900" width="5" customWidth="1"/>
    <col min="6901" max="6901" width="1.6640625" customWidth="1"/>
    <col min="6902" max="6902" width="10.5546875" customWidth="1"/>
    <col min="6903" max="6903" width="1.44140625" customWidth="1"/>
    <col min="6904" max="6904" width="15.44140625" customWidth="1"/>
    <col min="6905" max="6905" width="1.6640625" customWidth="1"/>
    <col min="6906" max="6906" width="18.5546875" customWidth="1"/>
    <col min="6907" max="6907" width="7.109375" customWidth="1"/>
    <col min="7140" max="7140" width="4.5546875" customWidth="1"/>
    <col min="7141" max="7141" width="10.5546875" customWidth="1"/>
    <col min="7142" max="7142" width="6.33203125" customWidth="1"/>
    <col min="7143" max="7143" width="7.109375" customWidth="1"/>
    <col min="7144" max="7144" width="2.33203125" customWidth="1"/>
    <col min="7145" max="7145" width="4.88671875" customWidth="1"/>
    <col min="7146" max="7146" width="2.33203125" customWidth="1"/>
    <col min="7147" max="7147" width="0.5546875" customWidth="1"/>
    <col min="7148" max="7148" width="1.44140625" customWidth="1"/>
    <col min="7149" max="7149" width="10.44140625" customWidth="1"/>
    <col min="7150" max="7150" width="1" customWidth="1"/>
    <col min="7151" max="7151" width="2.88671875" customWidth="1"/>
    <col min="7152" max="7152" width="1.88671875" customWidth="1"/>
    <col min="7153" max="7155" width="5.6640625" customWidth="1"/>
    <col min="7156" max="7156" width="5" customWidth="1"/>
    <col min="7157" max="7157" width="1.6640625" customWidth="1"/>
    <col min="7158" max="7158" width="10.5546875" customWidth="1"/>
    <col min="7159" max="7159" width="1.44140625" customWidth="1"/>
    <col min="7160" max="7160" width="15.44140625" customWidth="1"/>
    <col min="7161" max="7161" width="1.6640625" customWidth="1"/>
    <col min="7162" max="7162" width="18.5546875" customWidth="1"/>
    <col min="7163" max="7163" width="7.109375" customWidth="1"/>
    <col min="7396" max="7396" width="4.5546875" customWidth="1"/>
    <col min="7397" max="7397" width="10.5546875" customWidth="1"/>
    <col min="7398" max="7398" width="6.33203125" customWidth="1"/>
    <col min="7399" max="7399" width="7.109375" customWidth="1"/>
    <col min="7400" max="7400" width="2.33203125" customWidth="1"/>
    <col min="7401" max="7401" width="4.88671875" customWidth="1"/>
    <col min="7402" max="7402" width="2.33203125" customWidth="1"/>
    <col min="7403" max="7403" width="0.5546875" customWidth="1"/>
    <col min="7404" max="7404" width="1.44140625" customWidth="1"/>
    <col min="7405" max="7405" width="10.44140625" customWidth="1"/>
    <col min="7406" max="7406" width="1" customWidth="1"/>
    <col min="7407" max="7407" width="2.88671875" customWidth="1"/>
    <col min="7408" max="7408" width="1.88671875" customWidth="1"/>
    <col min="7409" max="7411" width="5.6640625" customWidth="1"/>
    <col min="7412" max="7412" width="5" customWidth="1"/>
    <col min="7413" max="7413" width="1.6640625" customWidth="1"/>
    <col min="7414" max="7414" width="10.5546875" customWidth="1"/>
    <col min="7415" max="7415" width="1.44140625" customWidth="1"/>
    <col min="7416" max="7416" width="15.44140625" customWidth="1"/>
    <col min="7417" max="7417" width="1.6640625" customWidth="1"/>
    <col min="7418" max="7418" width="18.5546875" customWidth="1"/>
    <col min="7419" max="7419" width="7.109375" customWidth="1"/>
    <col min="7652" max="7652" width="4.5546875" customWidth="1"/>
    <col min="7653" max="7653" width="10.5546875" customWidth="1"/>
    <col min="7654" max="7654" width="6.33203125" customWidth="1"/>
    <col min="7655" max="7655" width="7.109375" customWidth="1"/>
    <col min="7656" max="7656" width="2.33203125" customWidth="1"/>
    <col min="7657" max="7657" width="4.88671875" customWidth="1"/>
    <col min="7658" max="7658" width="2.33203125" customWidth="1"/>
    <col min="7659" max="7659" width="0.5546875" customWidth="1"/>
    <col min="7660" max="7660" width="1.44140625" customWidth="1"/>
    <col min="7661" max="7661" width="10.44140625" customWidth="1"/>
    <col min="7662" max="7662" width="1" customWidth="1"/>
    <col min="7663" max="7663" width="2.88671875" customWidth="1"/>
    <col min="7664" max="7664" width="1.88671875" customWidth="1"/>
    <col min="7665" max="7667" width="5.6640625" customWidth="1"/>
    <col min="7668" max="7668" width="5" customWidth="1"/>
    <col min="7669" max="7669" width="1.6640625" customWidth="1"/>
    <col min="7670" max="7670" width="10.5546875" customWidth="1"/>
    <col min="7671" max="7671" width="1.44140625" customWidth="1"/>
    <col min="7672" max="7672" width="15.44140625" customWidth="1"/>
    <col min="7673" max="7673" width="1.6640625" customWidth="1"/>
    <col min="7674" max="7674" width="18.5546875" customWidth="1"/>
    <col min="7675" max="7675" width="7.109375" customWidth="1"/>
    <col min="7908" max="7908" width="4.5546875" customWidth="1"/>
    <col min="7909" max="7909" width="10.5546875" customWidth="1"/>
    <col min="7910" max="7910" width="6.33203125" customWidth="1"/>
    <col min="7911" max="7911" width="7.109375" customWidth="1"/>
    <col min="7912" max="7912" width="2.33203125" customWidth="1"/>
    <col min="7913" max="7913" width="4.88671875" customWidth="1"/>
    <col min="7914" max="7914" width="2.33203125" customWidth="1"/>
    <col min="7915" max="7915" width="0.5546875" customWidth="1"/>
    <col min="7916" max="7916" width="1.44140625" customWidth="1"/>
    <col min="7917" max="7917" width="10.44140625" customWidth="1"/>
    <col min="7918" max="7918" width="1" customWidth="1"/>
    <col min="7919" max="7919" width="2.88671875" customWidth="1"/>
    <col min="7920" max="7920" width="1.88671875" customWidth="1"/>
    <col min="7921" max="7923" width="5.6640625" customWidth="1"/>
    <col min="7924" max="7924" width="5" customWidth="1"/>
    <col min="7925" max="7925" width="1.6640625" customWidth="1"/>
    <col min="7926" max="7926" width="10.5546875" customWidth="1"/>
    <col min="7927" max="7927" width="1.44140625" customWidth="1"/>
    <col min="7928" max="7928" width="15.44140625" customWidth="1"/>
    <col min="7929" max="7929" width="1.6640625" customWidth="1"/>
    <col min="7930" max="7930" width="18.5546875" customWidth="1"/>
    <col min="7931" max="7931" width="7.109375" customWidth="1"/>
    <col min="8164" max="8164" width="4.5546875" customWidth="1"/>
    <col min="8165" max="8165" width="10.5546875" customWidth="1"/>
    <col min="8166" max="8166" width="6.33203125" customWidth="1"/>
    <col min="8167" max="8167" width="7.109375" customWidth="1"/>
    <col min="8168" max="8168" width="2.33203125" customWidth="1"/>
    <col min="8169" max="8169" width="4.88671875" customWidth="1"/>
    <col min="8170" max="8170" width="2.33203125" customWidth="1"/>
    <col min="8171" max="8171" width="0.5546875" customWidth="1"/>
    <col min="8172" max="8172" width="1.44140625" customWidth="1"/>
    <col min="8173" max="8173" width="10.44140625" customWidth="1"/>
    <col min="8174" max="8174" width="1" customWidth="1"/>
    <col min="8175" max="8175" width="2.88671875" customWidth="1"/>
    <col min="8176" max="8176" width="1.88671875" customWidth="1"/>
    <col min="8177" max="8179" width="5.6640625" customWidth="1"/>
    <col min="8180" max="8180" width="5" customWidth="1"/>
    <col min="8181" max="8181" width="1.6640625" customWidth="1"/>
    <col min="8182" max="8182" width="10.5546875" customWidth="1"/>
    <col min="8183" max="8183" width="1.44140625" customWidth="1"/>
    <col min="8184" max="8184" width="15.44140625" customWidth="1"/>
    <col min="8185" max="8185" width="1.6640625" customWidth="1"/>
    <col min="8186" max="8186" width="18.5546875" customWidth="1"/>
    <col min="8187" max="8187" width="7.109375" customWidth="1"/>
    <col min="8420" max="8420" width="4.5546875" customWidth="1"/>
    <col min="8421" max="8421" width="10.5546875" customWidth="1"/>
    <col min="8422" max="8422" width="6.33203125" customWidth="1"/>
    <col min="8423" max="8423" width="7.109375" customWidth="1"/>
    <col min="8424" max="8424" width="2.33203125" customWidth="1"/>
    <col min="8425" max="8425" width="4.88671875" customWidth="1"/>
    <col min="8426" max="8426" width="2.33203125" customWidth="1"/>
    <col min="8427" max="8427" width="0.5546875" customWidth="1"/>
    <col min="8428" max="8428" width="1.44140625" customWidth="1"/>
    <col min="8429" max="8429" width="10.44140625" customWidth="1"/>
    <col min="8430" max="8430" width="1" customWidth="1"/>
    <col min="8431" max="8431" width="2.88671875" customWidth="1"/>
    <col min="8432" max="8432" width="1.88671875" customWidth="1"/>
    <col min="8433" max="8435" width="5.6640625" customWidth="1"/>
    <col min="8436" max="8436" width="5" customWidth="1"/>
    <col min="8437" max="8437" width="1.6640625" customWidth="1"/>
    <col min="8438" max="8438" width="10.5546875" customWidth="1"/>
    <col min="8439" max="8439" width="1.44140625" customWidth="1"/>
    <col min="8440" max="8440" width="15.44140625" customWidth="1"/>
    <col min="8441" max="8441" width="1.6640625" customWidth="1"/>
    <col min="8442" max="8442" width="18.5546875" customWidth="1"/>
    <col min="8443" max="8443" width="7.109375" customWidth="1"/>
    <col min="8676" max="8676" width="4.5546875" customWidth="1"/>
    <col min="8677" max="8677" width="10.5546875" customWidth="1"/>
    <col min="8678" max="8678" width="6.33203125" customWidth="1"/>
    <col min="8679" max="8679" width="7.109375" customWidth="1"/>
    <col min="8680" max="8680" width="2.33203125" customWidth="1"/>
    <col min="8681" max="8681" width="4.88671875" customWidth="1"/>
    <col min="8682" max="8682" width="2.33203125" customWidth="1"/>
    <col min="8683" max="8683" width="0.5546875" customWidth="1"/>
    <col min="8684" max="8684" width="1.44140625" customWidth="1"/>
    <col min="8685" max="8685" width="10.44140625" customWidth="1"/>
    <col min="8686" max="8686" width="1" customWidth="1"/>
    <col min="8687" max="8687" width="2.88671875" customWidth="1"/>
    <col min="8688" max="8688" width="1.88671875" customWidth="1"/>
    <col min="8689" max="8691" width="5.6640625" customWidth="1"/>
    <col min="8692" max="8692" width="5" customWidth="1"/>
    <col min="8693" max="8693" width="1.6640625" customWidth="1"/>
    <col min="8694" max="8694" width="10.5546875" customWidth="1"/>
    <col min="8695" max="8695" width="1.44140625" customWidth="1"/>
    <col min="8696" max="8696" width="15.44140625" customWidth="1"/>
    <col min="8697" max="8697" width="1.6640625" customWidth="1"/>
    <col min="8698" max="8698" width="18.5546875" customWidth="1"/>
    <col min="8699" max="8699" width="7.109375" customWidth="1"/>
    <col min="8932" max="8932" width="4.5546875" customWidth="1"/>
    <col min="8933" max="8933" width="10.5546875" customWidth="1"/>
    <col min="8934" max="8934" width="6.33203125" customWidth="1"/>
    <col min="8935" max="8935" width="7.109375" customWidth="1"/>
    <col min="8936" max="8936" width="2.33203125" customWidth="1"/>
    <col min="8937" max="8937" width="4.88671875" customWidth="1"/>
    <col min="8938" max="8938" width="2.33203125" customWidth="1"/>
    <col min="8939" max="8939" width="0.5546875" customWidth="1"/>
    <col min="8940" max="8940" width="1.44140625" customWidth="1"/>
    <col min="8941" max="8941" width="10.44140625" customWidth="1"/>
    <col min="8942" max="8942" width="1" customWidth="1"/>
    <col min="8943" max="8943" width="2.88671875" customWidth="1"/>
    <col min="8944" max="8944" width="1.88671875" customWidth="1"/>
    <col min="8945" max="8947" width="5.6640625" customWidth="1"/>
    <col min="8948" max="8948" width="5" customWidth="1"/>
    <col min="8949" max="8949" width="1.6640625" customWidth="1"/>
    <col min="8950" max="8950" width="10.5546875" customWidth="1"/>
    <col min="8951" max="8951" width="1.44140625" customWidth="1"/>
    <col min="8952" max="8952" width="15.44140625" customWidth="1"/>
    <col min="8953" max="8953" width="1.6640625" customWidth="1"/>
    <col min="8954" max="8954" width="18.5546875" customWidth="1"/>
    <col min="8955" max="8955" width="7.109375" customWidth="1"/>
    <col min="9188" max="9188" width="4.5546875" customWidth="1"/>
    <col min="9189" max="9189" width="10.5546875" customWidth="1"/>
    <col min="9190" max="9190" width="6.33203125" customWidth="1"/>
    <col min="9191" max="9191" width="7.109375" customWidth="1"/>
    <col min="9192" max="9192" width="2.33203125" customWidth="1"/>
    <col min="9193" max="9193" width="4.88671875" customWidth="1"/>
    <col min="9194" max="9194" width="2.33203125" customWidth="1"/>
    <col min="9195" max="9195" width="0.5546875" customWidth="1"/>
    <col min="9196" max="9196" width="1.44140625" customWidth="1"/>
    <col min="9197" max="9197" width="10.44140625" customWidth="1"/>
    <col min="9198" max="9198" width="1" customWidth="1"/>
    <col min="9199" max="9199" width="2.88671875" customWidth="1"/>
    <col min="9200" max="9200" width="1.88671875" customWidth="1"/>
    <col min="9201" max="9203" width="5.6640625" customWidth="1"/>
    <col min="9204" max="9204" width="5" customWidth="1"/>
    <col min="9205" max="9205" width="1.6640625" customWidth="1"/>
    <col min="9206" max="9206" width="10.5546875" customWidth="1"/>
    <col min="9207" max="9207" width="1.44140625" customWidth="1"/>
    <col min="9208" max="9208" width="15.44140625" customWidth="1"/>
    <col min="9209" max="9209" width="1.6640625" customWidth="1"/>
    <col min="9210" max="9210" width="18.5546875" customWidth="1"/>
    <col min="9211" max="9211" width="7.109375" customWidth="1"/>
    <col min="9444" max="9444" width="4.5546875" customWidth="1"/>
    <col min="9445" max="9445" width="10.5546875" customWidth="1"/>
    <col min="9446" max="9446" width="6.33203125" customWidth="1"/>
    <col min="9447" max="9447" width="7.109375" customWidth="1"/>
    <col min="9448" max="9448" width="2.33203125" customWidth="1"/>
    <col min="9449" max="9449" width="4.88671875" customWidth="1"/>
    <col min="9450" max="9450" width="2.33203125" customWidth="1"/>
    <col min="9451" max="9451" width="0.5546875" customWidth="1"/>
    <col min="9452" max="9452" width="1.44140625" customWidth="1"/>
    <col min="9453" max="9453" width="10.44140625" customWidth="1"/>
    <col min="9454" max="9454" width="1" customWidth="1"/>
    <col min="9455" max="9455" width="2.88671875" customWidth="1"/>
    <col min="9456" max="9456" width="1.88671875" customWidth="1"/>
    <col min="9457" max="9459" width="5.6640625" customWidth="1"/>
    <col min="9460" max="9460" width="5" customWidth="1"/>
    <col min="9461" max="9461" width="1.6640625" customWidth="1"/>
    <col min="9462" max="9462" width="10.5546875" customWidth="1"/>
    <col min="9463" max="9463" width="1.44140625" customWidth="1"/>
    <col min="9464" max="9464" width="15.44140625" customWidth="1"/>
    <col min="9465" max="9465" width="1.6640625" customWidth="1"/>
    <col min="9466" max="9466" width="18.5546875" customWidth="1"/>
    <col min="9467" max="9467" width="7.109375" customWidth="1"/>
    <col min="9700" max="9700" width="4.5546875" customWidth="1"/>
    <col min="9701" max="9701" width="10.5546875" customWidth="1"/>
    <col min="9702" max="9702" width="6.33203125" customWidth="1"/>
    <col min="9703" max="9703" width="7.109375" customWidth="1"/>
    <col min="9704" max="9704" width="2.33203125" customWidth="1"/>
    <col min="9705" max="9705" width="4.88671875" customWidth="1"/>
    <col min="9706" max="9706" width="2.33203125" customWidth="1"/>
    <col min="9707" max="9707" width="0.5546875" customWidth="1"/>
    <col min="9708" max="9708" width="1.44140625" customWidth="1"/>
    <col min="9709" max="9709" width="10.44140625" customWidth="1"/>
    <col min="9710" max="9710" width="1" customWidth="1"/>
    <col min="9711" max="9711" width="2.88671875" customWidth="1"/>
    <col min="9712" max="9712" width="1.88671875" customWidth="1"/>
    <col min="9713" max="9715" width="5.6640625" customWidth="1"/>
    <col min="9716" max="9716" width="5" customWidth="1"/>
    <col min="9717" max="9717" width="1.6640625" customWidth="1"/>
    <col min="9718" max="9718" width="10.5546875" customWidth="1"/>
    <col min="9719" max="9719" width="1.44140625" customWidth="1"/>
    <col min="9720" max="9720" width="15.44140625" customWidth="1"/>
    <col min="9721" max="9721" width="1.6640625" customWidth="1"/>
    <col min="9722" max="9722" width="18.5546875" customWidth="1"/>
    <col min="9723" max="9723" width="7.109375" customWidth="1"/>
    <col min="9956" max="9956" width="4.5546875" customWidth="1"/>
    <col min="9957" max="9957" width="10.5546875" customWidth="1"/>
    <col min="9958" max="9958" width="6.33203125" customWidth="1"/>
    <col min="9959" max="9959" width="7.109375" customWidth="1"/>
    <col min="9960" max="9960" width="2.33203125" customWidth="1"/>
    <col min="9961" max="9961" width="4.88671875" customWidth="1"/>
    <col min="9962" max="9962" width="2.33203125" customWidth="1"/>
    <col min="9963" max="9963" width="0.5546875" customWidth="1"/>
    <col min="9964" max="9964" width="1.44140625" customWidth="1"/>
    <col min="9965" max="9965" width="10.44140625" customWidth="1"/>
    <col min="9966" max="9966" width="1" customWidth="1"/>
    <col min="9967" max="9967" width="2.88671875" customWidth="1"/>
    <col min="9968" max="9968" width="1.88671875" customWidth="1"/>
    <col min="9969" max="9971" width="5.6640625" customWidth="1"/>
    <col min="9972" max="9972" width="5" customWidth="1"/>
    <col min="9973" max="9973" width="1.6640625" customWidth="1"/>
    <col min="9974" max="9974" width="10.5546875" customWidth="1"/>
    <col min="9975" max="9975" width="1.44140625" customWidth="1"/>
    <col min="9976" max="9976" width="15.44140625" customWidth="1"/>
    <col min="9977" max="9977" width="1.6640625" customWidth="1"/>
    <col min="9978" max="9978" width="18.5546875" customWidth="1"/>
    <col min="9979" max="9979" width="7.109375" customWidth="1"/>
    <col min="10212" max="10212" width="4.5546875" customWidth="1"/>
    <col min="10213" max="10213" width="10.5546875" customWidth="1"/>
    <col min="10214" max="10214" width="6.33203125" customWidth="1"/>
    <col min="10215" max="10215" width="7.109375" customWidth="1"/>
    <col min="10216" max="10216" width="2.33203125" customWidth="1"/>
    <col min="10217" max="10217" width="4.88671875" customWidth="1"/>
    <col min="10218" max="10218" width="2.33203125" customWidth="1"/>
    <col min="10219" max="10219" width="0.5546875" customWidth="1"/>
    <col min="10220" max="10220" width="1.44140625" customWidth="1"/>
    <col min="10221" max="10221" width="10.44140625" customWidth="1"/>
    <col min="10222" max="10222" width="1" customWidth="1"/>
    <col min="10223" max="10223" width="2.88671875" customWidth="1"/>
    <col min="10224" max="10224" width="1.88671875" customWidth="1"/>
    <col min="10225" max="10227" width="5.6640625" customWidth="1"/>
    <col min="10228" max="10228" width="5" customWidth="1"/>
    <col min="10229" max="10229" width="1.6640625" customWidth="1"/>
    <col min="10230" max="10230" width="10.5546875" customWidth="1"/>
    <col min="10231" max="10231" width="1.44140625" customWidth="1"/>
    <col min="10232" max="10232" width="15.44140625" customWidth="1"/>
    <col min="10233" max="10233" width="1.6640625" customWidth="1"/>
    <col min="10234" max="10234" width="18.5546875" customWidth="1"/>
    <col min="10235" max="10235" width="7.109375" customWidth="1"/>
    <col min="10468" max="10468" width="4.5546875" customWidth="1"/>
    <col min="10469" max="10469" width="10.5546875" customWidth="1"/>
    <col min="10470" max="10470" width="6.33203125" customWidth="1"/>
    <col min="10471" max="10471" width="7.109375" customWidth="1"/>
    <col min="10472" max="10472" width="2.33203125" customWidth="1"/>
    <col min="10473" max="10473" width="4.88671875" customWidth="1"/>
    <col min="10474" max="10474" width="2.33203125" customWidth="1"/>
    <col min="10475" max="10475" width="0.5546875" customWidth="1"/>
    <col min="10476" max="10476" width="1.44140625" customWidth="1"/>
    <col min="10477" max="10477" width="10.44140625" customWidth="1"/>
    <col min="10478" max="10478" width="1" customWidth="1"/>
    <col min="10479" max="10479" width="2.88671875" customWidth="1"/>
    <col min="10480" max="10480" width="1.88671875" customWidth="1"/>
    <col min="10481" max="10483" width="5.6640625" customWidth="1"/>
    <col min="10484" max="10484" width="5" customWidth="1"/>
    <col min="10485" max="10485" width="1.6640625" customWidth="1"/>
    <col min="10486" max="10486" width="10.5546875" customWidth="1"/>
    <col min="10487" max="10487" width="1.44140625" customWidth="1"/>
    <col min="10488" max="10488" width="15.44140625" customWidth="1"/>
    <col min="10489" max="10489" width="1.6640625" customWidth="1"/>
    <col min="10490" max="10490" width="18.5546875" customWidth="1"/>
    <col min="10491" max="10491" width="7.109375" customWidth="1"/>
    <col min="10724" max="10724" width="4.5546875" customWidth="1"/>
    <col min="10725" max="10725" width="10.5546875" customWidth="1"/>
    <col min="10726" max="10726" width="6.33203125" customWidth="1"/>
    <col min="10727" max="10727" width="7.109375" customWidth="1"/>
    <col min="10728" max="10728" width="2.33203125" customWidth="1"/>
    <col min="10729" max="10729" width="4.88671875" customWidth="1"/>
    <col min="10730" max="10730" width="2.33203125" customWidth="1"/>
    <col min="10731" max="10731" width="0.5546875" customWidth="1"/>
    <col min="10732" max="10732" width="1.44140625" customWidth="1"/>
    <col min="10733" max="10733" width="10.44140625" customWidth="1"/>
    <col min="10734" max="10734" width="1" customWidth="1"/>
    <col min="10735" max="10735" width="2.88671875" customWidth="1"/>
    <col min="10736" max="10736" width="1.88671875" customWidth="1"/>
    <col min="10737" max="10739" width="5.6640625" customWidth="1"/>
    <col min="10740" max="10740" width="5" customWidth="1"/>
    <col min="10741" max="10741" width="1.6640625" customWidth="1"/>
    <col min="10742" max="10742" width="10.5546875" customWidth="1"/>
    <col min="10743" max="10743" width="1.44140625" customWidth="1"/>
    <col min="10744" max="10744" width="15.44140625" customWidth="1"/>
    <col min="10745" max="10745" width="1.6640625" customWidth="1"/>
    <col min="10746" max="10746" width="18.5546875" customWidth="1"/>
    <col min="10747" max="10747" width="7.109375" customWidth="1"/>
    <col min="10980" max="10980" width="4.5546875" customWidth="1"/>
    <col min="10981" max="10981" width="10.5546875" customWidth="1"/>
    <col min="10982" max="10982" width="6.33203125" customWidth="1"/>
    <col min="10983" max="10983" width="7.109375" customWidth="1"/>
    <col min="10984" max="10984" width="2.33203125" customWidth="1"/>
    <col min="10985" max="10985" width="4.88671875" customWidth="1"/>
    <col min="10986" max="10986" width="2.33203125" customWidth="1"/>
    <col min="10987" max="10987" width="0.5546875" customWidth="1"/>
    <col min="10988" max="10988" width="1.44140625" customWidth="1"/>
    <col min="10989" max="10989" width="10.44140625" customWidth="1"/>
    <col min="10990" max="10990" width="1" customWidth="1"/>
    <col min="10991" max="10991" width="2.88671875" customWidth="1"/>
    <col min="10992" max="10992" width="1.88671875" customWidth="1"/>
    <col min="10993" max="10995" width="5.6640625" customWidth="1"/>
    <col min="10996" max="10996" width="5" customWidth="1"/>
    <col min="10997" max="10997" width="1.6640625" customWidth="1"/>
    <col min="10998" max="10998" width="10.5546875" customWidth="1"/>
    <col min="10999" max="10999" width="1.44140625" customWidth="1"/>
    <col min="11000" max="11000" width="15.44140625" customWidth="1"/>
    <col min="11001" max="11001" width="1.6640625" customWidth="1"/>
    <col min="11002" max="11002" width="18.5546875" customWidth="1"/>
    <col min="11003" max="11003" width="7.109375" customWidth="1"/>
    <col min="11236" max="11236" width="4.5546875" customWidth="1"/>
    <col min="11237" max="11237" width="10.5546875" customWidth="1"/>
    <col min="11238" max="11238" width="6.33203125" customWidth="1"/>
    <col min="11239" max="11239" width="7.109375" customWidth="1"/>
    <col min="11240" max="11240" width="2.33203125" customWidth="1"/>
    <col min="11241" max="11241" width="4.88671875" customWidth="1"/>
    <col min="11242" max="11242" width="2.33203125" customWidth="1"/>
    <col min="11243" max="11243" width="0.5546875" customWidth="1"/>
    <col min="11244" max="11244" width="1.44140625" customWidth="1"/>
    <col min="11245" max="11245" width="10.44140625" customWidth="1"/>
    <col min="11246" max="11246" width="1" customWidth="1"/>
    <col min="11247" max="11247" width="2.88671875" customWidth="1"/>
    <col min="11248" max="11248" width="1.88671875" customWidth="1"/>
    <col min="11249" max="11251" width="5.6640625" customWidth="1"/>
    <col min="11252" max="11252" width="5" customWidth="1"/>
    <col min="11253" max="11253" width="1.6640625" customWidth="1"/>
    <col min="11254" max="11254" width="10.5546875" customWidth="1"/>
    <col min="11255" max="11255" width="1.44140625" customWidth="1"/>
    <col min="11256" max="11256" width="15.44140625" customWidth="1"/>
    <col min="11257" max="11257" width="1.6640625" customWidth="1"/>
    <col min="11258" max="11258" width="18.5546875" customWidth="1"/>
    <col min="11259" max="11259" width="7.109375" customWidth="1"/>
    <col min="11492" max="11492" width="4.5546875" customWidth="1"/>
    <col min="11493" max="11493" width="10.5546875" customWidth="1"/>
    <col min="11494" max="11494" width="6.33203125" customWidth="1"/>
    <col min="11495" max="11495" width="7.109375" customWidth="1"/>
    <col min="11496" max="11496" width="2.33203125" customWidth="1"/>
    <col min="11497" max="11497" width="4.88671875" customWidth="1"/>
    <col min="11498" max="11498" width="2.33203125" customWidth="1"/>
    <col min="11499" max="11499" width="0.5546875" customWidth="1"/>
    <col min="11500" max="11500" width="1.44140625" customWidth="1"/>
    <col min="11501" max="11501" width="10.44140625" customWidth="1"/>
    <col min="11502" max="11502" width="1" customWidth="1"/>
    <col min="11503" max="11503" width="2.88671875" customWidth="1"/>
    <col min="11504" max="11504" width="1.88671875" customWidth="1"/>
    <col min="11505" max="11507" width="5.6640625" customWidth="1"/>
    <col min="11508" max="11508" width="5" customWidth="1"/>
    <col min="11509" max="11509" width="1.6640625" customWidth="1"/>
    <col min="11510" max="11510" width="10.5546875" customWidth="1"/>
    <col min="11511" max="11511" width="1.44140625" customWidth="1"/>
    <col min="11512" max="11512" width="15.44140625" customWidth="1"/>
    <col min="11513" max="11513" width="1.6640625" customWidth="1"/>
    <col min="11514" max="11514" width="18.5546875" customWidth="1"/>
    <col min="11515" max="11515" width="7.109375" customWidth="1"/>
    <col min="11748" max="11748" width="4.5546875" customWidth="1"/>
    <col min="11749" max="11749" width="10.5546875" customWidth="1"/>
    <col min="11750" max="11750" width="6.33203125" customWidth="1"/>
    <col min="11751" max="11751" width="7.109375" customWidth="1"/>
    <col min="11752" max="11752" width="2.33203125" customWidth="1"/>
    <col min="11753" max="11753" width="4.88671875" customWidth="1"/>
    <col min="11754" max="11754" width="2.33203125" customWidth="1"/>
    <col min="11755" max="11755" width="0.5546875" customWidth="1"/>
    <col min="11756" max="11756" width="1.44140625" customWidth="1"/>
    <col min="11757" max="11757" width="10.44140625" customWidth="1"/>
    <col min="11758" max="11758" width="1" customWidth="1"/>
    <col min="11759" max="11759" width="2.88671875" customWidth="1"/>
    <col min="11760" max="11760" width="1.88671875" customWidth="1"/>
    <col min="11761" max="11763" width="5.6640625" customWidth="1"/>
    <col min="11764" max="11764" width="5" customWidth="1"/>
    <col min="11765" max="11765" width="1.6640625" customWidth="1"/>
    <col min="11766" max="11766" width="10.5546875" customWidth="1"/>
    <col min="11767" max="11767" width="1.44140625" customWidth="1"/>
    <col min="11768" max="11768" width="15.44140625" customWidth="1"/>
    <col min="11769" max="11769" width="1.6640625" customWidth="1"/>
    <col min="11770" max="11770" width="18.5546875" customWidth="1"/>
    <col min="11771" max="11771" width="7.109375" customWidth="1"/>
    <col min="12004" max="12004" width="4.5546875" customWidth="1"/>
    <col min="12005" max="12005" width="10.5546875" customWidth="1"/>
    <col min="12006" max="12006" width="6.33203125" customWidth="1"/>
    <col min="12007" max="12007" width="7.109375" customWidth="1"/>
    <col min="12008" max="12008" width="2.33203125" customWidth="1"/>
    <col min="12009" max="12009" width="4.88671875" customWidth="1"/>
    <col min="12010" max="12010" width="2.33203125" customWidth="1"/>
    <col min="12011" max="12011" width="0.5546875" customWidth="1"/>
    <col min="12012" max="12012" width="1.44140625" customWidth="1"/>
    <col min="12013" max="12013" width="10.44140625" customWidth="1"/>
    <col min="12014" max="12014" width="1" customWidth="1"/>
    <col min="12015" max="12015" width="2.88671875" customWidth="1"/>
    <col min="12016" max="12016" width="1.88671875" customWidth="1"/>
    <col min="12017" max="12019" width="5.6640625" customWidth="1"/>
    <col min="12020" max="12020" width="5" customWidth="1"/>
    <col min="12021" max="12021" width="1.6640625" customWidth="1"/>
    <col min="12022" max="12022" width="10.5546875" customWidth="1"/>
    <col min="12023" max="12023" width="1.44140625" customWidth="1"/>
    <col min="12024" max="12024" width="15.44140625" customWidth="1"/>
    <col min="12025" max="12025" width="1.6640625" customWidth="1"/>
    <col min="12026" max="12026" width="18.5546875" customWidth="1"/>
    <col min="12027" max="12027" width="7.109375" customWidth="1"/>
    <col min="12260" max="12260" width="4.5546875" customWidth="1"/>
    <col min="12261" max="12261" width="10.5546875" customWidth="1"/>
    <col min="12262" max="12262" width="6.33203125" customWidth="1"/>
    <col min="12263" max="12263" width="7.109375" customWidth="1"/>
    <col min="12264" max="12264" width="2.33203125" customWidth="1"/>
    <col min="12265" max="12265" width="4.88671875" customWidth="1"/>
    <col min="12266" max="12266" width="2.33203125" customWidth="1"/>
    <col min="12267" max="12267" width="0.5546875" customWidth="1"/>
    <col min="12268" max="12268" width="1.44140625" customWidth="1"/>
    <col min="12269" max="12269" width="10.44140625" customWidth="1"/>
    <col min="12270" max="12270" width="1" customWidth="1"/>
    <col min="12271" max="12271" width="2.88671875" customWidth="1"/>
    <col min="12272" max="12272" width="1.88671875" customWidth="1"/>
    <col min="12273" max="12275" width="5.6640625" customWidth="1"/>
    <col min="12276" max="12276" width="5" customWidth="1"/>
    <col min="12277" max="12277" width="1.6640625" customWidth="1"/>
    <col min="12278" max="12278" width="10.5546875" customWidth="1"/>
    <col min="12279" max="12279" width="1.44140625" customWidth="1"/>
    <col min="12280" max="12280" width="15.44140625" customWidth="1"/>
    <col min="12281" max="12281" width="1.6640625" customWidth="1"/>
    <col min="12282" max="12282" width="18.5546875" customWidth="1"/>
    <col min="12283" max="12283" width="7.109375" customWidth="1"/>
    <col min="12516" max="12516" width="4.5546875" customWidth="1"/>
    <col min="12517" max="12517" width="10.5546875" customWidth="1"/>
    <col min="12518" max="12518" width="6.33203125" customWidth="1"/>
    <col min="12519" max="12519" width="7.109375" customWidth="1"/>
    <col min="12520" max="12520" width="2.33203125" customWidth="1"/>
    <col min="12521" max="12521" width="4.88671875" customWidth="1"/>
    <col min="12522" max="12522" width="2.33203125" customWidth="1"/>
    <col min="12523" max="12523" width="0.5546875" customWidth="1"/>
    <col min="12524" max="12524" width="1.44140625" customWidth="1"/>
    <col min="12525" max="12525" width="10.44140625" customWidth="1"/>
    <col min="12526" max="12526" width="1" customWidth="1"/>
    <col min="12527" max="12527" width="2.88671875" customWidth="1"/>
    <col min="12528" max="12528" width="1.88671875" customWidth="1"/>
    <col min="12529" max="12531" width="5.6640625" customWidth="1"/>
    <col min="12532" max="12532" width="5" customWidth="1"/>
    <col min="12533" max="12533" width="1.6640625" customWidth="1"/>
    <col min="12534" max="12534" width="10.5546875" customWidth="1"/>
    <col min="12535" max="12535" width="1.44140625" customWidth="1"/>
    <col min="12536" max="12536" width="15.44140625" customWidth="1"/>
    <col min="12537" max="12537" width="1.6640625" customWidth="1"/>
    <col min="12538" max="12538" width="18.5546875" customWidth="1"/>
    <col min="12539" max="12539" width="7.109375" customWidth="1"/>
    <col min="12772" max="12772" width="4.5546875" customWidth="1"/>
    <col min="12773" max="12773" width="10.5546875" customWidth="1"/>
    <col min="12774" max="12774" width="6.33203125" customWidth="1"/>
    <col min="12775" max="12775" width="7.109375" customWidth="1"/>
    <col min="12776" max="12776" width="2.33203125" customWidth="1"/>
    <col min="12777" max="12777" width="4.88671875" customWidth="1"/>
    <col min="12778" max="12778" width="2.33203125" customWidth="1"/>
    <col min="12779" max="12779" width="0.5546875" customWidth="1"/>
    <col min="12780" max="12780" width="1.44140625" customWidth="1"/>
    <col min="12781" max="12781" width="10.44140625" customWidth="1"/>
    <col min="12782" max="12782" width="1" customWidth="1"/>
    <col min="12783" max="12783" width="2.88671875" customWidth="1"/>
    <col min="12784" max="12784" width="1.88671875" customWidth="1"/>
    <col min="12785" max="12787" width="5.6640625" customWidth="1"/>
    <col min="12788" max="12788" width="5" customWidth="1"/>
    <col min="12789" max="12789" width="1.6640625" customWidth="1"/>
    <col min="12790" max="12790" width="10.5546875" customWidth="1"/>
    <col min="12791" max="12791" width="1.44140625" customWidth="1"/>
    <col min="12792" max="12792" width="15.44140625" customWidth="1"/>
    <col min="12793" max="12793" width="1.6640625" customWidth="1"/>
    <col min="12794" max="12794" width="18.5546875" customWidth="1"/>
    <col min="12795" max="12795" width="7.109375" customWidth="1"/>
    <col min="13028" max="13028" width="4.5546875" customWidth="1"/>
    <col min="13029" max="13029" width="10.5546875" customWidth="1"/>
    <col min="13030" max="13030" width="6.33203125" customWidth="1"/>
    <col min="13031" max="13031" width="7.109375" customWidth="1"/>
    <col min="13032" max="13032" width="2.33203125" customWidth="1"/>
    <col min="13033" max="13033" width="4.88671875" customWidth="1"/>
    <col min="13034" max="13034" width="2.33203125" customWidth="1"/>
    <col min="13035" max="13035" width="0.5546875" customWidth="1"/>
    <col min="13036" max="13036" width="1.44140625" customWidth="1"/>
    <col min="13037" max="13037" width="10.44140625" customWidth="1"/>
    <col min="13038" max="13038" width="1" customWidth="1"/>
    <col min="13039" max="13039" width="2.88671875" customWidth="1"/>
    <col min="13040" max="13040" width="1.88671875" customWidth="1"/>
    <col min="13041" max="13043" width="5.6640625" customWidth="1"/>
    <col min="13044" max="13044" width="5" customWidth="1"/>
    <col min="13045" max="13045" width="1.6640625" customWidth="1"/>
    <col min="13046" max="13046" width="10.5546875" customWidth="1"/>
    <col min="13047" max="13047" width="1.44140625" customWidth="1"/>
    <col min="13048" max="13048" width="15.44140625" customWidth="1"/>
    <col min="13049" max="13049" width="1.6640625" customWidth="1"/>
    <col min="13050" max="13050" width="18.5546875" customWidth="1"/>
    <col min="13051" max="13051" width="7.109375" customWidth="1"/>
    <col min="13284" max="13284" width="4.5546875" customWidth="1"/>
    <col min="13285" max="13285" width="10.5546875" customWidth="1"/>
    <col min="13286" max="13286" width="6.33203125" customWidth="1"/>
    <col min="13287" max="13287" width="7.109375" customWidth="1"/>
    <col min="13288" max="13288" width="2.33203125" customWidth="1"/>
    <col min="13289" max="13289" width="4.88671875" customWidth="1"/>
    <col min="13290" max="13290" width="2.33203125" customWidth="1"/>
    <col min="13291" max="13291" width="0.5546875" customWidth="1"/>
    <col min="13292" max="13292" width="1.44140625" customWidth="1"/>
    <col min="13293" max="13293" width="10.44140625" customWidth="1"/>
    <col min="13294" max="13294" width="1" customWidth="1"/>
    <col min="13295" max="13295" width="2.88671875" customWidth="1"/>
    <col min="13296" max="13296" width="1.88671875" customWidth="1"/>
    <col min="13297" max="13299" width="5.6640625" customWidth="1"/>
    <col min="13300" max="13300" width="5" customWidth="1"/>
    <col min="13301" max="13301" width="1.6640625" customWidth="1"/>
    <col min="13302" max="13302" width="10.5546875" customWidth="1"/>
    <col min="13303" max="13303" width="1.44140625" customWidth="1"/>
    <col min="13304" max="13304" width="15.44140625" customWidth="1"/>
    <col min="13305" max="13305" width="1.6640625" customWidth="1"/>
    <col min="13306" max="13306" width="18.5546875" customWidth="1"/>
    <col min="13307" max="13307" width="7.109375" customWidth="1"/>
    <col min="13540" max="13540" width="4.5546875" customWidth="1"/>
    <col min="13541" max="13541" width="10.5546875" customWidth="1"/>
    <col min="13542" max="13542" width="6.33203125" customWidth="1"/>
    <col min="13543" max="13543" width="7.109375" customWidth="1"/>
    <col min="13544" max="13544" width="2.33203125" customWidth="1"/>
    <col min="13545" max="13545" width="4.88671875" customWidth="1"/>
    <col min="13546" max="13546" width="2.33203125" customWidth="1"/>
    <col min="13547" max="13547" width="0.5546875" customWidth="1"/>
    <col min="13548" max="13548" width="1.44140625" customWidth="1"/>
    <col min="13549" max="13549" width="10.44140625" customWidth="1"/>
    <col min="13550" max="13550" width="1" customWidth="1"/>
    <col min="13551" max="13551" width="2.88671875" customWidth="1"/>
    <col min="13552" max="13552" width="1.88671875" customWidth="1"/>
    <col min="13553" max="13555" width="5.6640625" customWidth="1"/>
    <col min="13556" max="13556" width="5" customWidth="1"/>
    <col min="13557" max="13557" width="1.6640625" customWidth="1"/>
    <col min="13558" max="13558" width="10.5546875" customWidth="1"/>
    <col min="13559" max="13559" width="1.44140625" customWidth="1"/>
    <col min="13560" max="13560" width="15.44140625" customWidth="1"/>
    <col min="13561" max="13561" width="1.6640625" customWidth="1"/>
    <col min="13562" max="13562" width="18.5546875" customWidth="1"/>
    <col min="13563" max="13563" width="7.109375" customWidth="1"/>
    <col min="13796" max="13796" width="4.5546875" customWidth="1"/>
    <col min="13797" max="13797" width="10.5546875" customWidth="1"/>
    <col min="13798" max="13798" width="6.33203125" customWidth="1"/>
    <col min="13799" max="13799" width="7.109375" customWidth="1"/>
    <col min="13800" max="13800" width="2.33203125" customWidth="1"/>
    <col min="13801" max="13801" width="4.88671875" customWidth="1"/>
    <col min="13802" max="13802" width="2.33203125" customWidth="1"/>
    <col min="13803" max="13803" width="0.5546875" customWidth="1"/>
    <col min="13804" max="13804" width="1.44140625" customWidth="1"/>
    <col min="13805" max="13805" width="10.44140625" customWidth="1"/>
    <col min="13806" max="13806" width="1" customWidth="1"/>
    <col min="13807" max="13807" width="2.88671875" customWidth="1"/>
    <col min="13808" max="13808" width="1.88671875" customWidth="1"/>
    <col min="13809" max="13811" width="5.6640625" customWidth="1"/>
    <col min="13812" max="13812" width="5" customWidth="1"/>
    <col min="13813" max="13813" width="1.6640625" customWidth="1"/>
    <col min="13814" max="13814" width="10.5546875" customWidth="1"/>
    <col min="13815" max="13815" width="1.44140625" customWidth="1"/>
    <col min="13816" max="13816" width="15.44140625" customWidth="1"/>
    <col min="13817" max="13817" width="1.6640625" customWidth="1"/>
    <col min="13818" max="13818" width="18.5546875" customWidth="1"/>
    <col min="13819" max="13819" width="7.109375" customWidth="1"/>
    <col min="14052" max="14052" width="4.5546875" customWidth="1"/>
    <col min="14053" max="14053" width="10.5546875" customWidth="1"/>
    <col min="14054" max="14054" width="6.33203125" customWidth="1"/>
    <col min="14055" max="14055" width="7.109375" customWidth="1"/>
    <col min="14056" max="14056" width="2.33203125" customWidth="1"/>
    <col min="14057" max="14057" width="4.88671875" customWidth="1"/>
    <col min="14058" max="14058" width="2.33203125" customWidth="1"/>
    <col min="14059" max="14059" width="0.5546875" customWidth="1"/>
    <col min="14060" max="14060" width="1.44140625" customWidth="1"/>
    <col min="14061" max="14061" width="10.44140625" customWidth="1"/>
    <col min="14062" max="14062" width="1" customWidth="1"/>
    <col min="14063" max="14063" width="2.88671875" customWidth="1"/>
    <col min="14064" max="14064" width="1.88671875" customWidth="1"/>
    <col min="14065" max="14067" width="5.6640625" customWidth="1"/>
    <col min="14068" max="14068" width="5" customWidth="1"/>
    <col min="14069" max="14069" width="1.6640625" customWidth="1"/>
    <col min="14070" max="14070" width="10.5546875" customWidth="1"/>
    <col min="14071" max="14071" width="1.44140625" customWidth="1"/>
    <col min="14072" max="14072" width="15.44140625" customWidth="1"/>
    <col min="14073" max="14073" width="1.6640625" customWidth="1"/>
    <col min="14074" max="14074" width="18.5546875" customWidth="1"/>
    <col min="14075" max="14075" width="7.109375" customWidth="1"/>
    <col min="14308" max="14308" width="4.5546875" customWidth="1"/>
    <col min="14309" max="14309" width="10.5546875" customWidth="1"/>
    <col min="14310" max="14310" width="6.33203125" customWidth="1"/>
    <col min="14311" max="14311" width="7.109375" customWidth="1"/>
    <col min="14312" max="14312" width="2.33203125" customWidth="1"/>
    <col min="14313" max="14313" width="4.88671875" customWidth="1"/>
    <col min="14314" max="14314" width="2.33203125" customWidth="1"/>
    <col min="14315" max="14315" width="0.5546875" customWidth="1"/>
    <col min="14316" max="14316" width="1.44140625" customWidth="1"/>
    <col min="14317" max="14317" width="10.44140625" customWidth="1"/>
    <col min="14318" max="14318" width="1" customWidth="1"/>
    <col min="14319" max="14319" width="2.88671875" customWidth="1"/>
    <col min="14320" max="14320" width="1.88671875" customWidth="1"/>
    <col min="14321" max="14323" width="5.6640625" customWidth="1"/>
    <col min="14324" max="14324" width="5" customWidth="1"/>
    <col min="14325" max="14325" width="1.6640625" customWidth="1"/>
    <col min="14326" max="14326" width="10.5546875" customWidth="1"/>
    <col min="14327" max="14327" width="1.44140625" customWidth="1"/>
    <col min="14328" max="14328" width="15.44140625" customWidth="1"/>
    <col min="14329" max="14329" width="1.6640625" customWidth="1"/>
    <col min="14330" max="14330" width="18.5546875" customWidth="1"/>
    <col min="14331" max="14331" width="7.109375" customWidth="1"/>
    <col min="14564" max="14564" width="4.5546875" customWidth="1"/>
    <col min="14565" max="14565" width="10.5546875" customWidth="1"/>
    <col min="14566" max="14566" width="6.33203125" customWidth="1"/>
    <col min="14567" max="14567" width="7.109375" customWidth="1"/>
    <col min="14568" max="14568" width="2.33203125" customWidth="1"/>
    <col min="14569" max="14569" width="4.88671875" customWidth="1"/>
    <col min="14570" max="14570" width="2.33203125" customWidth="1"/>
    <col min="14571" max="14571" width="0.5546875" customWidth="1"/>
    <col min="14572" max="14572" width="1.44140625" customWidth="1"/>
    <col min="14573" max="14573" width="10.44140625" customWidth="1"/>
    <col min="14574" max="14574" width="1" customWidth="1"/>
    <col min="14575" max="14575" width="2.88671875" customWidth="1"/>
    <col min="14576" max="14576" width="1.88671875" customWidth="1"/>
    <col min="14577" max="14579" width="5.6640625" customWidth="1"/>
    <col min="14580" max="14580" width="5" customWidth="1"/>
    <col min="14581" max="14581" width="1.6640625" customWidth="1"/>
    <col min="14582" max="14582" width="10.5546875" customWidth="1"/>
    <col min="14583" max="14583" width="1.44140625" customWidth="1"/>
    <col min="14584" max="14584" width="15.44140625" customWidth="1"/>
    <col min="14585" max="14585" width="1.6640625" customWidth="1"/>
    <col min="14586" max="14586" width="18.5546875" customWidth="1"/>
    <col min="14587" max="14587" width="7.109375" customWidth="1"/>
    <col min="14820" max="14820" width="4.5546875" customWidth="1"/>
    <col min="14821" max="14821" width="10.5546875" customWidth="1"/>
    <col min="14822" max="14822" width="6.33203125" customWidth="1"/>
    <col min="14823" max="14823" width="7.109375" customWidth="1"/>
    <col min="14824" max="14824" width="2.33203125" customWidth="1"/>
    <col min="14825" max="14825" width="4.88671875" customWidth="1"/>
    <col min="14826" max="14826" width="2.33203125" customWidth="1"/>
    <col min="14827" max="14827" width="0.5546875" customWidth="1"/>
    <col min="14828" max="14828" width="1.44140625" customWidth="1"/>
    <col min="14829" max="14829" width="10.44140625" customWidth="1"/>
    <col min="14830" max="14830" width="1" customWidth="1"/>
    <col min="14831" max="14831" width="2.88671875" customWidth="1"/>
    <col min="14832" max="14832" width="1.88671875" customWidth="1"/>
    <col min="14833" max="14835" width="5.6640625" customWidth="1"/>
    <col min="14836" max="14836" width="5" customWidth="1"/>
    <col min="14837" max="14837" width="1.6640625" customWidth="1"/>
    <col min="14838" max="14838" width="10.5546875" customWidth="1"/>
    <col min="14839" max="14839" width="1.44140625" customWidth="1"/>
    <col min="14840" max="14840" width="15.44140625" customWidth="1"/>
    <col min="14841" max="14841" width="1.6640625" customWidth="1"/>
    <col min="14842" max="14842" width="18.5546875" customWidth="1"/>
    <col min="14843" max="14843" width="7.109375" customWidth="1"/>
    <col min="15076" max="15076" width="4.5546875" customWidth="1"/>
    <col min="15077" max="15077" width="10.5546875" customWidth="1"/>
    <col min="15078" max="15078" width="6.33203125" customWidth="1"/>
    <col min="15079" max="15079" width="7.109375" customWidth="1"/>
    <col min="15080" max="15080" width="2.33203125" customWidth="1"/>
    <col min="15081" max="15081" width="4.88671875" customWidth="1"/>
    <col min="15082" max="15082" width="2.33203125" customWidth="1"/>
    <col min="15083" max="15083" width="0.5546875" customWidth="1"/>
    <col min="15084" max="15084" width="1.44140625" customWidth="1"/>
    <col min="15085" max="15085" width="10.44140625" customWidth="1"/>
    <col min="15086" max="15086" width="1" customWidth="1"/>
    <col min="15087" max="15087" width="2.88671875" customWidth="1"/>
    <col min="15088" max="15088" width="1.88671875" customWidth="1"/>
    <col min="15089" max="15091" width="5.6640625" customWidth="1"/>
    <col min="15092" max="15092" width="5" customWidth="1"/>
    <col min="15093" max="15093" width="1.6640625" customWidth="1"/>
    <col min="15094" max="15094" width="10.5546875" customWidth="1"/>
    <col min="15095" max="15095" width="1.44140625" customWidth="1"/>
    <col min="15096" max="15096" width="15.44140625" customWidth="1"/>
    <col min="15097" max="15097" width="1.6640625" customWidth="1"/>
    <col min="15098" max="15098" width="18.5546875" customWidth="1"/>
    <col min="15099" max="15099" width="7.109375" customWidth="1"/>
    <col min="15332" max="15332" width="4.5546875" customWidth="1"/>
    <col min="15333" max="15333" width="10.5546875" customWidth="1"/>
    <col min="15334" max="15334" width="6.33203125" customWidth="1"/>
    <col min="15335" max="15335" width="7.109375" customWidth="1"/>
    <col min="15336" max="15336" width="2.33203125" customWidth="1"/>
    <col min="15337" max="15337" width="4.88671875" customWidth="1"/>
    <col min="15338" max="15338" width="2.33203125" customWidth="1"/>
    <col min="15339" max="15339" width="0.5546875" customWidth="1"/>
    <col min="15340" max="15340" width="1.44140625" customWidth="1"/>
    <col min="15341" max="15341" width="10.44140625" customWidth="1"/>
    <col min="15342" max="15342" width="1" customWidth="1"/>
    <col min="15343" max="15343" width="2.88671875" customWidth="1"/>
    <col min="15344" max="15344" width="1.88671875" customWidth="1"/>
    <col min="15345" max="15347" width="5.6640625" customWidth="1"/>
    <col min="15348" max="15348" width="5" customWidth="1"/>
    <col min="15349" max="15349" width="1.6640625" customWidth="1"/>
    <col min="15350" max="15350" width="10.5546875" customWidth="1"/>
    <col min="15351" max="15351" width="1.44140625" customWidth="1"/>
    <col min="15352" max="15352" width="15.44140625" customWidth="1"/>
    <col min="15353" max="15353" width="1.6640625" customWidth="1"/>
    <col min="15354" max="15354" width="18.5546875" customWidth="1"/>
    <col min="15355" max="15355" width="7.109375" customWidth="1"/>
    <col min="15588" max="15588" width="4.5546875" customWidth="1"/>
    <col min="15589" max="15589" width="10.5546875" customWidth="1"/>
    <col min="15590" max="15590" width="6.33203125" customWidth="1"/>
    <col min="15591" max="15591" width="7.109375" customWidth="1"/>
    <col min="15592" max="15592" width="2.33203125" customWidth="1"/>
    <col min="15593" max="15593" width="4.88671875" customWidth="1"/>
    <col min="15594" max="15594" width="2.33203125" customWidth="1"/>
    <col min="15595" max="15595" width="0.5546875" customWidth="1"/>
    <col min="15596" max="15596" width="1.44140625" customWidth="1"/>
    <col min="15597" max="15597" width="10.44140625" customWidth="1"/>
    <col min="15598" max="15598" width="1" customWidth="1"/>
    <col min="15599" max="15599" width="2.88671875" customWidth="1"/>
    <col min="15600" max="15600" width="1.88671875" customWidth="1"/>
    <col min="15601" max="15603" width="5.6640625" customWidth="1"/>
    <col min="15604" max="15604" width="5" customWidth="1"/>
    <col min="15605" max="15605" width="1.6640625" customWidth="1"/>
    <col min="15606" max="15606" width="10.5546875" customWidth="1"/>
    <col min="15607" max="15607" width="1.44140625" customWidth="1"/>
    <col min="15608" max="15608" width="15.44140625" customWidth="1"/>
    <col min="15609" max="15609" width="1.6640625" customWidth="1"/>
    <col min="15610" max="15610" width="18.5546875" customWidth="1"/>
    <col min="15611" max="15611" width="7.109375" customWidth="1"/>
    <col min="15844" max="15844" width="4.5546875" customWidth="1"/>
    <col min="15845" max="15845" width="10.5546875" customWidth="1"/>
    <col min="15846" max="15846" width="6.33203125" customWidth="1"/>
    <col min="15847" max="15847" width="7.109375" customWidth="1"/>
    <col min="15848" max="15848" width="2.33203125" customWidth="1"/>
    <col min="15849" max="15849" width="4.88671875" customWidth="1"/>
    <col min="15850" max="15850" width="2.33203125" customWidth="1"/>
    <col min="15851" max="15851" width="0.5546875" customWidth="1"/>
    <col min="15852" max="15852" width="1.44140625" customWidth="1"/>
    <col min="15853" max="15853" width="10.44140625" customWidth="1"/>
    <col min="15854" max="15854" width="1" customWidth="1"/>
    <col min="15855" max="15855" width="2.88671875" customWidth="1"/>
    <col min="15856" max="15856" width="1.88671875" customWidth="1"/>
    <col min="15857" max="15859" width="5.6640625" customWidth="1"/>
    <col min="15860" max="15860" width="5" customWidth="1"/>
    <col min="15861" max="15861" width="1.6640625" customWidth="1"/>
    <col min="15862" max="15862" width="10.5546875" customWidth="1"/>
    <col min="15863" max="15863" width="1.44140625" customWidth="1"/>
    <col min="15864" max="15864" width="15.44140625" customWidth="1"/>
    <col min="15865" max="15865" width="1.6640625" customWidth="1"/>
    <col min="15866" max="15866" width="18.5546875" customWidth="1"/>
    <col min="15867" max="15867" width="7.109375" customWidth="1"/>
    <col min="16100" max="16100" width="4.5546875" customWidth="1"/>
    <col min="16101" max="16101" width="10.5546875" customWidth="1"/>
    <col min="16102" max="16102" width="6.33203125" customWidth="1"/>
    <col min="16103" max="16103" width="7.109375" customWidth="1"/>
    <col min="16104" max="16104" width="2.33203125" customWidth="1"/>
    <col min="16105" max="16105" width="4.88671875" customWidth="1"/>
    <col min="16106" max="16106" width="2.33203125" customWidth="1"/>
    <col min="16107" max="16107" width="0.5546875" customWidth="1"/>
    <col min="16108" max="16108" width="1.44140625" customWidth="1"/>
    <col min="16109" max="16109" width="10.44140625" customWidth="1"/>
    <col min="16110" max="16110" width="1" customWidth="1"/>
    <col min="16111" max="16111" width="2.88671875" customWidth="1"/>
    <col min="16112" max="16112" width="1.88671875" customWidth="1"/>
    <col min="16113" max="16115" width="5.6640625" customWidth="1"/>
    <col min="16116" max="16116" width="5" customWidth="1"/>
    <col min="16117" max="16117" width="1.6640625" customWidth="1"/>
    <col min="16118" max="16118" width="10.5546875" customWidth="1"/>
    <col min="16119" max="16119" width="1.44140625" customWidth="1"/>
    <col min="16120" max="16120" width="15.44140625" customWidth="1"/>
    <col min="16121" max="16121" width="1.6640625" customWidth="1"/>
    <col min="16122" max="16122" width="18.5546875" customWidth="1"/>
    <col min="16123" max="16123" width="7.109375" customWidth="1"/>
  </cols>
  <sheetData>
    <row r="1" spans="1:10" ht="18.899999999999999" customHeight="1">
      <c r="B1" s="118" t="s">
        <v>829</v>
      </c>
      <c r="C1" s="119" t="s">
        <v>830</v>
      </c>
      <c r="D1" s="119" t="s">
        <v>831</v>
      </c>
      <c r="E1" s="119" t="s">
        <v>832</v>
      </c>
      <c r="F1" s="119" t="s">
        <v>833</v>
      </c>
      <c r="G1" s="114" t="s">
        <v>710</v>
      </c>
      <c r="I1" s="136" t="s">
        <v>862</v>
      </c>
      <c r="J1" s="136" t="s">
        <v>863</v>
      </c>
    </row>
    <row r="2" spans="1:10" ht="15.15" customHeight="1">
      <c r="A2" s="54" t="e">
        <f>IF(E2=DSSV!$P$7,A1+1,"0")</f>
        <v>#REF!</v>
      </c>
      <c r="B2" s="119">
        <v>24203701406</v>
      </c>
      <c r="C2" s="119" t="s">
        <v>669</v>
      </c>
      <c r="D2" s="119" t="s">
        <v>181</v>
      </c>
      <c r="E2" s="119" t="s">
        <v>834</v>
      </c>
      <c r="F2" s="119" t="s">
        <v>632</v>
      </c>
      <c r="G2" t="str">
        <f>IF(ISNA(H2),"NỢ HP","")</f>
        <v/>
      </c>
      <c r="I2" t="s">
        <v>864</v>
      </c>
      <c r="J2" t="s">
        <v>865</v>
      </c>
    </row>
    <row r="3" spans="1:10" ht="15.15" customHeight="1">
      <c r="A3" s="54" t="e">
        <f>IF(E3=DSSV!$P$7,A2+1,"0")</f>
        <v>#REF!</v>
      </c>
      <c r="B3" s="119">
        <v>24203708642</v>
      </c>
      <c r="C3" s="119" t="s">
        <v>649</v>
      </c>
      <c r="D3" s="119" t="s">
        <v>181</v>
      </c>
      <c r="E3" s="119" t="s">
        <v>834</v>
      </c>
      <c r="F3" s="119" t="s">
        <v>632</v>
      </c>
      <c r="G3" t="str">
        <f t="shared" ref="G3:G66" si="0">IF(ISNA(H3),"NỢ HP","")</f>
        <v/>
      </c>
      <c r="I3" t="s">
        <v>866</v>
      </c>
      <c r="J3" t="s">
        <v>865</v>
      </c>
    </row>
    <row r="4" spans="1:10" ht="15.15" customHeight="1">
      <c r="A4" s="54" t="e">
        <f>IF(E4=DSSV!$P$7,A3+1,"0")</f>
        <v>#REF!</v>
      </c>
      <c r="B4" s="119">
        <v>24212107789</v>
      </c>
      <c r="C4" s="119" t="s">
        <v>505</v>
      </c>
      <c r="D4" s="119" t="s">
        <v>155</v>
      </c>
      <c r="E4" s="119" t="s">
        <v>834</v>
      </c>
      <c r="F4" s="119" t="s">
        <v>632</v>
      </c>
      <c r="G4" t="str">
        <f t="shared" si="0"/>
        <v/>
      </c>
      <c r="I4" t="s">
        <v>867</v>
      </c>
      <c r="J4" t="s">
        <v>213</v>
      </c>
    </row>
    <row r="5" spans="1:10" ht="15.15" customHeight="1">
      <c r="A5" s="54" t="e">
        <f>IF(E5=DSSV!$P$7,A4+1,"0")</f>
        <v>#REF!</v>
      </c>
      <c r="B5" s="119">
        <v>24203700259</v>
      </c>
      <c r="C5" s="119" t="s">
        <v>727</v>
      </c>
      <c r="D5" s="119" t="s">
        <v>177</v>
      </c>
      <c r="E5" s="119" t="s">
        <v>834</v>
      </c>
      <c r="F5" s="119" t="s">
        <v>632</v>
      </c>
      <c r="G5" t="str">
        <f t="shared" si="0"/>
        <v/>
      </c>
      <c r="I5" t="s">
        <v>868</v>
      </c>
      <c r="J5" t="s">
        <v>865</v>
      </c>
    </row>
    <row r="6" spans="1:10" ht="15.15" customHeight="1">
      <c r="A6" s="54" t="e">
        <f>IF(E6=DSSV!$P$7,A5+1,"0")</f>
        <v>#REF!</v>
      </c>
      <c r="B6" s="119">
        <v>24203704030</v>
      </c>
      <c r="C6" s="119" t="s">
        <v>670</v>
      </c>
      <c r="D6" s="119" t="s">
        <v>127</v>
      </c>
      <c r="E6" s="119" t="s">
        <v>834</v>
      </c>
      <c r="F6" s="119" t="s">
        <v>632</v>
      </c>
      <c r="G6" t="str">
        <f t="shared" si="0"/>
        <v/>
      </c>
      <c r="I6" t="s">
        <v>869</v>
      </c>
      <c r="J6" t="s">
        <v>865</v>
      </c>
    </row>
    <row r="7" spans="1:10" ht="15.15" customHeight="1">
      <c r="A7" s="54" t="e">
        <f>IF(E7=DSSV!$P$7,A6+1,"0")</f>
        <v>#REF!</v>
      </c>
      <c r="B7" s="119">
        <v>24202100716</v>
      </c>
      <c r="C7" s="119" t="s">
        <v>728</v>
      </c>
      <c r="D7" s="119" t="s">
        <v>249</v>
      </c>
      <c r="E7" s="119" t="s">
        <v>834</v>
      </c>
      <c r="F7" s="119" t="s">
        <v>632</v>
      </c>
      <c r="G7" t="str">
        <f t="shared" si="0"/>
        <v/>
      </c>
      <c r="I7" t="s">
        <v>870</v>
      </c>
      <c r="J7" t="s">
        <v>865</v>
      </c>
    </row>
    <row r="8" spans="1:10" ht="15.15" customHeight="1">
      <c r="A8" s="54" t="e">
        <f>IF(E8=DSSV!$P$7,A7+1,"0")</f>
        <v>#REF!</v>
      </c>
      <c r="B8" s="119">
        <v>24203701005</v>
      </c>
      <c r="C8" s="119" t="s">
        <v>351</v>
      </c>
      <c r="D8" s="119" t="s">
        <v>302</v>
      </c>
      <c r="E8" s="119" t="s">
        <v>834</v>
      </c>
      <c r="F8" s="119" t="s">
        <v>632</v>
      </c>
      <c r="G8" t="str">
        <f t="shared" si="0"/>
        <v/>
      </c>
      <c r="I8" t="s">
        <v>871</v>
      </c>
      <c r="J8" t="s">
        <v>865</v>
      </c>
    </row>
    <row r="9" spans="1:10" ht="15.15" customHeight="1">
      <c r="A9" s="54" t="e">
        <f>IF(E9=DSSV!$P$7,A8+1,"0")</f>
        <v>#REF!</v>
      </c>
      <c r="B9" s="119">
        <v>24203710181</v>
      </c>
      <c r="C9" s="119" t="s">
        <v>671</v>
      </c>
      <c r="D9" s="119" t="s">
        <v>134</v>
      </c>
      <c r="E9" s="119" t="s">
        <v>834</v>
      </c>
      <c r="F9" s="119" t="s">
        <v>632</v>
      </c>
      <c r="G9" t="str">
        <f t="shared" si="0"/>
        <v/>
      </c>
      <c r="I9" t="s">
        <v>872</v>
      </c>
      <c r="J9" t="s">
        <v>865</v>
      </c>
    </row>
    <row r="10" spans="1:10" ht="15.15" customHeight="1">
      <c r="A10" s="54" t="e">
        <f>IF(E10=DSSV!$P$7,A9+1,"0")</f>
        <v>#REF!</v>
      </c>
      <c r="B10" s="119">
        <v>24213700077</v>
      </c>
      <c r="C10" s="119" t="s">
        <v>388</v>
      </c>
      <c r="D10" s="119" t="s">
        <v>163</v>
      </c>
      <c r="E10" s="119" t="s">
        <v>834</v>
      </c>
      <c r="F10" s="119" t="s">
        <v>632</v>
      </c>
      <c r="G10" t="str">
        <f t="shared" si="0"/>
        <v/>
      </c>
      <c r="I10" t="s">
        <v>873</v>
      </c>
      <c r="J10" t="s">
        <v>213</v>
      </c>
    </row>
    <row r="11" spans="1:10" ht="15.15" customHeight="1">
      <c r="A11" s="54" t="e">
        <f>IF(E11=DSSV!$P$7,A10+1,"0")</f>
        <v>#REF!</v>
      </c>
      <c r="B11" s="119">
        <v>24213705011</v>
      </c>
      <c r="C11" s="119" t="s">
        <v>650</v>
      </c>
      <c r="D11" s="119" t="s">
        <v>213</v>
      </c>
      <c r="E11" s="119" t="s">
        <v>834</v>
      </c>
      <c r="F11" s="119" t="s">
        <v>632</v>
      </c>
      <c r="G11" t="str">
        <f t="shared" si="0"/>
        <v/>
      </c>
      <c r="I11" t="s">
        <v>874</v>
      </c>
      <c r="J11" t="s">
        <v>213</v>
      </c>
    </row>
    <row r="12" spans="1:10" ht="15.15" customHeight="1">
      <c r="A12" s="54" t="e">
        <f>IF(E12=DSSV!$P$7,A11+1,"0")</f>
        <v>#REF!</v>
      </c>
      <c r="B12" s="119">
        <v>24203702896</v>
      </c>
      <c r="C12" s="119" t="s">
        <v>647</v>
      </c>
      <c r="D12" s="119" t="s">
        <v>203</v>
      </c>
      <c r="E12" s="119" t="s">
        <v>834</v>
      </c>
      <c r="F12" s="119" t="s">
        <v>632</v>
      </c>
      <c r="G12" t="str">
        <f t="shared" si="0"/>
        <v/>
      </c>
      <c r="I12" t="s">
        <v>875</v>
      </c>
      <c r="J12" t="s">
        <v>865</v>
      </c>
    </row>
    <row r="13" spans="1:10" ht="15.15" customHeight="1">
      <c r="A13" s="54" t="e">
        <f>IF(E13=DSSV!$P$7,A12+1,"0")</f>
        <v>#REF!</v>
      </c>
      <c r="B13" s="119">
        <v>24213712398</v>
      </c>
      <c r="C13" s="119" t="s">
        <v>331</v>
      </c>
      <c r="D13" s="119" t="s">
        <v>129</v>
      </c>
      <c r="E13" s="119" t="s">
        <v>834</v>
      </c>
      <c r="F13" s="119" t="s">
        <v>632</v>
      </c>
      <c r="G13" t="str">
        <f t="shared" si="0"/>
        <v/>
      </c>
      <c r="I13" t="s">
        <v>876</v>
      </c>
      <c r="J13" t="s">
        <v>213</v>
      </c>
    </row>
    <row r="14" spans="1:10" ht="15.15" customHeight="1">
      <c r="A14" s="54" t="e">
        <f>IF(E14=DSSV!$P$7,A13+1,"0")</f>
        <v>#REF!</v>
      </c>
      <c r="B14" s="119">
        <v>24213206830</v>
      </c>
      <c r="C14" s="119" t="s">
        <v>539</v>
      </c>
      <c r="D14" s="119" t="s">
        <v>729</v>
      </c>
      <c r="E14" s="119" t="s">
        <v>834</v>
      </c>
      <c r="F14" s="119" t="s">
        <v>632</v>
      </c>
      <c r="G14" t="str">
        <f t="shared" si="0"/>
        <v/>
      </c>
      <c r="I14" t="s">
        <v>877</v>
      </c>
      <c r="J14" t="s">
        <v>213</v>
      </c>
    </row>
    <row r="15" spans="1:10" ht="15.15" customHeight="1">
      <c r="A15" s="54" t="e">
        <f>IF(E15=DSSV!$P$7,A14+1,"0")</f>
        <v>#REF!</v>
      </c>
      <c r="B15" s="119">
        <v>24203715749</v>
      </c>
      <c r="C15" s="119" t="s">
        <v>576</v>
      </c>
      <c r="D15" s="119" t="s">
        <v>219</v>
      </c>
      <c r="E15" s="119" t="s">
        <v>834</v>
      </c>
      <c r="F15" s="119" t="s">
        <v>632</v>
      </c>
      <c r="G15" t="str">
        <f t="shared" si="0"/>
        <v/>
      </c>
      <c r="I15" t="s">
        <v>878</v>
      </c>
      <c r="J15" t="s">
        <v>865</v>
      </c>
    </row>
    <row r="16" spans="1:10" ht="15.15" customHeight="1">
      <c r="A16" s="54" t="e">
        <f>IF(E16=DSSV!$P$7,A15+1,"0")</f>
        <v>#REF!</v>
      </c>
      <c r="B16" s="119">
        <v>24203713686</v>
      </c>
      <c r="C16" s="119" t="s">
        <v>465</v>
      </c>
      <c r="D16" s="119" t="s">
        <v>143</v>
      </c>
      <c r="E16" s="119" t="s">
        <v>834</v>
      </c>
      <c r="F16" s="119" t="s">
        <v>632</v>
      </c>
      <c r="G16" t="str">
        <f t="shared" si="0"/>
        <v/>
      </c>
      <c r="I16" t="s">
        <v>879</v>
      </c>
      <c r="J16" t="s">
        <v>865</v>
      </c>
    </row>
    <row r="17" spans="1:10" ht="15.15" customHeight="1">
      <c r="A17" s="54" t="e">
        <f>IF(E17=DSSV!$P$7,A16+1,"0")</f>
        <v>#REF!</v>
      </c>
      <c r="B17" s="119">
        <v>24203702848</v>
      </c>
      <c r="C17" s="119" t="s">
        <v>460</v>
      </c>
      <c r="D17" s="119" t="s">
        <v>234</v>
      </c>
      <c r="E17" s="119" t="s">
        <v>834</v>
      </c>
      <c r="F17" s="119" t="s">
        <v>632</v>
      </c>
      <c r="G17" t="str">
        <f t="shared" si="0"/>
        <v/>
      </c>
      <c r="I17" t="s">
        <v>880</v>
      </c>
      <c r="J17" t="s">
        <v>865</v>
      </c>
    </row>
    <row r="18" spans="1:10" ht="15.15" customHeight="1">
      <c r="A18" s="54" t="e">
        <f>IF(E18=DSSV!$P$7,A17+1,"0")</f>
        <v>#REF!</v>
      </c>
      <c r="B18" s="119">
        <v>24203707939</v>
      </c>
      <c r="C18" s="119" t="s">
        <v>327</v>
      </c>
      <c r="D18" s="119" t="s">
        <v>128</v>
      </c>
      <c r="E18" s="119" t="s">
        <v>834</v>
      </c>
      <c r="F18" s="119" t="s">
        <v>632</v>
      </c>
      <c r="G18" t="str">
        <f t="shared" si="0"/>
        <v/>
      </c>
      <c r="I18" t="s">
        <v>881</v>
      </c>
      <c r="J18" t="s">
        <v>865</v>
      </c>
    </row>
    <row r="19" spans="1:10" ht="15.15" customHeight="1">
      <c r="A19" s="54" t="e">
        <f>IF(E19=DSSV!$P$7,A18+1,"0")</f>
        <v>#REF!</v>
      </c>
      <c r="B19" s="119">
        <v>24203705251</v>
      </c>
      <c r="C19" s="119" t="s">
        <v>455</v>
      </c>
      <c r="D19" s="119" t="s">
        <v>141</v>
      </c>
      <c r="E19" s="119" t="s">
        <v>834</v>
      </c>
      <c r="F19" s="119" t="s">
        <v>632</v>
      </c>
      <c r="G19" t="str">
        <f t="shared" si="0"/>
        <v/>
      </c>
      <c r="I19" t="s">
        <v>882</v>
      </c>
      <c r="J19" t="s">
        <v>865</v>
      </c>
    </row>
    <row r="20" spans="1:10" ht="15.15" customHeight="1">
      <c r="A20" s="54" t="e">
        <f>IF(E20=DSSV!$P$7,A19+1,"0")</f>
        <v>#REF!</v>
      </c>
      <c r="B20" s="119">
        <v>2120863939</v>
      </c>
      <c r="C20" s="119" t="s">
        <v>199</v>
      </c>
      <c r="D20" s="119" t="s">
        <v>181</v>
      </c>
      <c r="E20" s="119" t="s">
        <v>835</v>
      </c>
      <c r="F20" s="119" t="s">
        <v>836</v>
      </c>
      <c r="G20" t="str">
        <f t="shared" si="0"/>
        <v/>
      </c>
      <c r="I20" s="137" t="s">
        <v>1176</v>
      </c>
      <c r="J20" t="s">
        <v>865</v>
      </c>
    </row>
    <row r="21" spans="1:10" ht="15.15" customHeight="1">
      <c r="A21" s="54" t="e">
        <f>IF(E21=DSSV!$P$7,A20+1,"0")</f>
        <v>#REF!</v>
      </c>
      <c r="B21" s="119">
        <v>24208615192</v>
      </c>
      <c r="C21" s="119" t="s">
        <v>665</v>
      </c>
      <c r="D21" s="119" t="s">
        <v>181</v>
      </c>
      <c r="E21" s="119" t="s">
        <v>835</v>
      </c>
      <c r="F21" s="119" t="s">
        <v>396</v>
      </c>
      <c r="G21" t="str">
        <f t="shared" si="0"/>
        <v/>
      </c>
      <c r="I21" t="s">
        <v>883</v>
      </c>
      <c r="J21" t="s">
        <v>865</v>
      </c>
    </row>
    <row r="22" spans="1:10" ht="15.15" customHeight="1">
      <c r="A22" s="54" t="e">
        <f>IF(E22=DSSV!$P$7,A21+1,"0")</f>
        <v>#REF!</v>
      </c>
      <c r="B22" s="119">
        <v>2321864615</v>
      </c>
      <c r="C22" s="119" t="s">
        <v>322</v>
      </c>
      <c r="D22" s="119" t="s">
        <v>209</v>
      </c>
      <c r="E22" s="119" t="s">
        <v>835</v>
      </c>
      <c r="F22" s="119" t="s">
        <v>390</v>
      </c>
      <c r="G22" t="str">
        <f t="shared" si="0"/>
        <v/>
      </c>
      <c r="I22" t="s">
        <v>884</v>
      </c>
      <c r="J22" t="s">
        <v>865</v>
      </c>
    </row>
    <row r="23" spans="1:10" ht="15.15" customHeight="1">
      <c r="A23" s="54" t="e">
        <f>IF(E23=DSSV!$P$7,A22+1,"0")</f>
        <v>#REF!</v>
      </c>
      <c r="B23" s="119">
        <v>24218616021</v>
      </c>
      <c r="C23" s="119" t="s">
        <v>425</v>
      </c>
      <c r="D23" s="119" t="s">
        <v>269</v>
      </c>
      <c r="E23" s="119" t="s">
        <v>835</v>
      </c>
      <c r="F23" s="119" t="s">
        <v>390</v>
      </c>
      <c r="G23" t="str">
        <f t="shared" si="0"/>
        <v/>
      </c>
      <c r="I23" t="s">
        <v>885</v>
      </c>
      <c r="J23" t="s">
        <v>213</v>
      </c>
    </row>
    <row r="24" spans="1:10" ht="15.15" customHeight="1">
      <c r="A24" s="54" t="e">
        <f>IF(E24=DSSV!$P$7,A23+1,"0")</f>
        <v>#REF!</v>
      </c>
      <c r="B24" s="119">
        <v>24208708087</v>
      </c>
      <c r="C24" s="119" t="s">
        <v>672</v>
      </c>
      <c r="D24" s="119" t="s">
        <v>311</v>
      </c>
      <c r="E24" s="119" t="s">
        <v>835</v>
      </c>
      <c r="F24" s="119" t="s">
        <v>390</v>
      </c>
      <c r="G24" t="str">
        <f t="shared" si="0"/>
        <v/>
      </c>
      <c r="I24" t="s">
        <v>886</v>
      </c>
      <c r="J24" t="s">
        <v>865</v>
      </c>
    </row>
    <row r="25" spans="1:10" ht="15.15" customHeight="1">
      <c r="A25" s="54" t="e">
        <f>IF(E25=DSSV!$P$7,A24+1,"0")</f>
        <v>#REF!</v>
      </c>
      <c r="B25" s="119">
        <v>24208600836</v>
      </c>
      <c r="C25" s="119" t="s">
        <v>697</v>
      </c>
      <c r="D25" s="119" t="s">
        <v>150</v>
      </c>
      <c r="E25" s="119" t="s">
        <v>835</v>
      </c>
      <c r="F25" s="119" t="s">
        <v>390</v>
      </c>
      <c r="G25" t="str">
        <f t="shared" si="0"/>
        <v/>
      </c>
      <c r="I25" t="s">
        <v>883</v>
      </c>
      <c r="J25" t="s">
        <v>865</v>
      </c>
    </row>
    <row r="26" spans="1:10" ht="15.15" customHeight="1">
      <c r="A26" s="54" t="e">
        <f>IF(E26=DSSV!$P$7,A25+1,"0")</f>
        <v>#REF!</v>
      </c>
      <c r="B26" s="119">
        <v>24208601987</v>
      </c>
      <c r="C26" s="119" t="s">
        <v>382</v>
      </c>
      <c r="D26" s="119" t="s">
        <v>243</v>
      </c>
      <c r="E26" s="119" t="s">
        <v>835</v>
      </c>
      <c r="F26" s="119" t="s">
        <v>390</v>
      </c>
      <c r="G26" t="str">
        <f t="shared" si="0"/>
        <v/>
      </c>
      <c r="I26" t="s">
        <v>887</v>
      </c>
      <c r="J26" t="s">
        <v>865</v>
      </c>
    </row>
    <row r="27" spans="1:10" ht="15.15" customHeight="1">
      <c r="A27" s="54" t="e">
        <f>IF(E27=DSSV!$P$7,A26+1,"0")</f>
        <v>#REF!</v>
      </c>
      <c r="B27" s="119">
        <v>24218606893</v>
      </c>
      <c r="C27" s="119" t="s">
        <v>370</v>
      </c>
      <c r="D27" s="119" t="s">
        <v>177</v>
      </c>
      <c r="E27" s="119" t="s">
        <v>835</v>
      </c>
      <c r="F27" s="119" t="s">
        <v>390</v>
      </c>
      <c r="G27" t="str">
        <f t="shared" si="0"/>
        <v/>
      </c>
      <c r="I27" t="s">
        <v>888</v>
      </c>
      <c r="J27" t="s">
        <v>213</v>
      </c>
    </row>
    <row r="28" spans="1:10" ht="15.15" customHeight="1">
      <c r="A28" s="54" t="e">
        <f>IF(E28=DSSV!$P$7,A27+1,"0")</f>
        <v>#REF!</v>
      </c>
      <c r="B28" s="119">
        <v>2321865275</v>
      </c>
      <c r="C28" s="119" t="s">
        <v>837</v>
      </c>
      <c r="D28" s="119" t="s">
        <v>212</v>
      </c>
      <c r="E28" s="119" t="s">
        <v>835</v>
      </c>
      <c r="F28" s="119" t="s">
        <v>395</v>
      </c>
      <c r="G28" t="str">
        <f t="shared" si="0"/>
        <v/>
      </c>
      <c r="I28" t="s">
        <v>889</v>
      </c>
      <c r="J28" t="s">
        <v>213</v>
      </c>
    </row>
    <row r="29" spans="1:10" ht="15.15" customHeight="1">
      <c r="A29" s="54" t="e">
        <f>IF(E29=DSSV!$P$7,A28+1,"0")</f>
        <v>#REF!</v>
      </c>
      <c r="B29" s="119">
        <v>24208600758</v>
      </c>
      <c r="C29" s="119" t="s">
        <v>374</v>
      </c>
      <c r="D29" s="119" t="s">
        <v>214</v>
      </c>
      <c r="E29" s="119" t="s">
        <v>835</v>
      </c>
      <c r="F29" s="119" t="s">
        <v>390</v>
      </c>
      <c r="G29" t="str">
        <f t="shared" si="0"/>
        <v/>
      </c>
      <c r="I29" t="s">
        <v>890</v>
      </c>
      <c r="J29" t="s">
        <v>865</v>
      </c>
    </row>
    <row r="30" spans="1:10" ht="15.15" customHeight="1">
      <c r="A30" s="54" t="e">
        <f>IF(E30=DSSV!$P$7,A29+1,"0")</f>
        <v>#REF!</v>
      </c>
      <c r="B30" s="119">
        <v>24208603543</v>
      </c>
      <c r="C30" s="119" t="s">
        <v>730</v>
      </c>
      <c r="D30" s="119" t="s">
        <v>165</v>
      </c>
      <c r="E30" s="119" t="s">
        <v>835</v>
      </c>
      <c r="F30" s="119" t="s">
        <v>390</v>
      </c>
      <c r="G30" t="str">
        <f t="shared" si="0"/>
        <v/>
      </c>
      <c r="I30" t="s">
        <v>891</v>
      </c>
      <c r="J30" t="s">
        <v>865</v>
      </c>
    </row>
    <row r="31" spans="1:10" ht="15.15" customHeight="1">
      <c r="A31" s="54" t="e">
        <f>IF(E31=DSSV!$P$7,A30+1,"0")</f>
        <v>#REF!</v>
      </c>
      <c r="B31" s="119">
        <v>24202115750</v>
      </c>
      <c r="C31" s="119" t="s">
        <v>327</v>
      </c>
      <c r="D31" s="119" t="s">
        <v>127</v>
      </c>
      <c r="E31" s="119" t="s">
        <v>835</v>
      </c>
      <c r="F31" s="119" t="s">
        <v>390</v>
      </c>
      <c r="G31" t="str">
        <f t="shared" si="0"/>
        <v/>
      </c>
      <c r="I31" t="s">
        <v>892</v>
      </c>
      <c r="J31" t="s">
        <v>865</v>
      </c>
    </row>
    <row r="32" spans="1:10" ht="15.15" customHeight="1">
      <c r="A32" s="54" t="e">
        <f>IF(E32=DSSV!$P$7,A31+1,"0")</f>
        <v>#REF!</v>
      </c>
      <c r="B32" s="119">
        <v>24207207184</v>
      </c>
      <c r="C32" s="119" t="s">
        <v>731</v>
      </c>
      <c r="D32" s="119" t="s">
        <v>127</v>
      </c>
      <c r="E32" s="119" t="s">
        <v>835</v>
      </c>
      <c r="F32" s="119" t="s">
        <v>390</v>
      </c>
      <c r="G32" t="str">
        <f t="shared" si="0"/>
        <v/>
      </c>
      <c r="I32" t="s">
        <v>893</v>
      </c>
      <c r="J32" t="s">
        <v>865</v>
      </c>
    </row>
    <row r="33" spans="1:10" ht="15.15" customHeight="1">
      <c r="A33" s="54" t="e">
        <f>IF(E33=DSSV!$P$7,A32+1,"0")</f>
        <v>#REF!</v>
      </c>
      <c r="B33" s="119">
        <v>24208605995</v>
      </c>
      <c r="C33" s="119" t="s">
        <v>347</v>
      </c>
      <c r="D33" s="119" t="s">
        <v>127</v>
      </c>
      <c r="E33" s="119" t="s">
        <v>835</v>
      </c>
      <c r="F33" s="119" t="s">
        <v>390</v>
      </c>
      <c r="G33" t="str">
        <f t="shared" si="0"/>
        <v/>
      </c>
      <c r="I33" t="s">
        <v>891</v>
      </c>
      <c r="J33" t="s">
        <v>865</v>
      </c>
    </row>
    <row r="34" spans="1:10" ht="15.15" customHeight="1">
      <c r="A34" s="54" t="e">
        <f>IF(E34=DSSV!$P$7,A33+1,"0")</f>
        <v>#REF!</v>
      </c>
      <c r="B34" s="119">
        <v>2221863871</v>
      </c>
      <c r="C34" s="119" t="s">
        <v>316</v>
      </c>
      <c r="D34" s="119" t="s">
        <v>231</v>
      </c>
      <c r="E34" s="119" t="s">
        <v>835</v>
      </c>
      <c r="F34" s="119" t="s">
        <v>394</v>
      </c>
      <c r="G34" t="str">
        <f t="shared" si="0"/>
        <v/>
      </c>
      <c r="I34" s="137" t="s">
        <v>1177</v>
      </c>
      <c r="J34" t="s">
        <v>213</v>
      </c>
    </row>
    <row r="35" spans="1:10" ht="15.15" customHeight="1">
      <c r="A35" s="54" t="e">
        <f>IF(E35=DSSV!$P$7,A34+1,"0")</f>
        <v>#REF!</v>
      </c>
      <c r="B35" s="119">
        <v>24208616429</v>
      </c>
      <c r="C35" s="119" t="s">
        <v>599</v>
      </c>
      <c r="D35" s="119" t="s">
        <v>211</v>
      </c>
      <c r="E35" s="119" t="s">
        <v>835</v>
      </c>
      <c r="F35" s="119" t="s">
        <v>390</v>
      </c>
      <c r="G35" t="str">
        <f t="shared" si="0"/>
        <v/>
      </c>
      <c r="I35" t="s">
        <v>894</v>
      </c>
      <c r="J35" t="s">
        <v>865</v>
      </c>
    </row>
    <row r="36" spans="1:10" ht="15.15" customHeight="1">
      <c r="A36" s="54" t="e">
        <f>IF(E36=DSSV!$P$7,A35+1,"0")</f>
        <v>#REF!</v>
      </c>
      <c r="B36" s="119">
        <v>2221865922</v>
      </c>
      <c r="C36" s="119" t="s">
        <v>348</v>
      </c>
      <c r="D36" s="119" t="s">
        <v>207</v>
      </c>
      <c r="E36" s="119" t="s">
        <v>835</v>
      </c>
      <c r="F36" s="119" t="s">
        <v>394</v>
      </c>
      <c r="G36" t="str">
        <f t="shared" si="0"/>
        <v/>
      </c>
      <c r="I36" s="137" t="s">
        <v>1178</v>
      </c>
      <c r="J36" t="s">
        <v>213</v>
      </c>
    </row>
    <row r="37" spans="1:10" ht="15.15" customHeight="1">
      <c r="A37" s="54" t="e">
        <f>IF(E37=DSSV!$P$7,A36+1,"0")</f>
        <v>#REF!</v>
      </c>
      <c r="B37" s="119">
        <v>24218605204</v>
      </c>
      <c r="C37" s="119" t="s">
        <v>682</v>
      </c>
      <c r="D37" s="119" t="s">
        <v>207</v>
      </c>
      <c r="E37" s="119" t="s">
        <v>835</v>
      </c>
      <c r="F37" s="119" t="s">
        <v>390</v>
      </c>
      <c r="G37" t="str">
        <f t="shared" si="0"/>
        <v/>
      </c>
      <c r="I37" t="s">
        <v>895</v>
      </c>
      <c r="J37" t="s">
        <v>213</v>
      </c>
    </row>
    <row r="38" spans="1:10" ht="15.15" customHeight="1">
      <c r="A38" s="54" t="e">
        <f>IF(E38=DSSV!$P$7,A37+1,"0")</f>
        <v>#REF!</v>
      </c>
      <c r="B38" s="119">
        <v>24218609878</v>
      </c>
      <c r="C38" s="119" t="s">
        <v>358</v>
      </c>
      <c r="D38" s="119" t="s">
        <v>207</v>
      </c>
      <c r="E38" s="119" t="s">
        <v>835</v>
      </c>
      <c r="F38" s="119" t="s">
        <v>390</v>
      </c>
      <c r="G38" t="str">
        <f t="shared" si="0"/>
        <v/>
      </c>
      <c r="I38" t="s">
        <v>896</v>
      </c>
      <c r="J38" t="s">
        <v>213</v>
      </c>
    </row>
    <row r="39" spans="1:10" ht="15.15" customHeight="1">
      <c r="A39" s="54" t="e">
        <f>IF(E39=DSSV!$P$7,A38+1,"0")</f>
        <v>#REF!</v>
      </c>
      <c r="B39" s="119">
        <v>24218615933</v>
      </c>
      <c r="C39" s="119" t="s">
        <v>701</v>
      </c>
      <c r="D39" s="119" t="s">
        <v>657</v>
      </c>
      <c r="E39" s="119" t="s">
        <v>835</v>
      </c>
      <c r="F39" s="119" t="s">
        <v>390</v>
      </c>
      <c r="G39" t="str">
        <f t="shared" si="0"/>
        <v/>
      </c>
      <c r="I39" t="s">
        <v>897</v>
      </c>
      <c r="J39" t="s">
        <v>213</v>
      </c>
    </row>
    <row r="40" spans="1:10" ht="15.15" customHeight="1">
      <c r="A40" s="54" t="e">
        <f>IF(E40=DSSV!$P$7,A39+1,"0")</f>
        <v>#REF!</v>
      </c>
      <c r="B40" s="119">
        <v>24208602964</v>
      </c>
      <c r="C40" s="119" t="s">
        <v>732</v>
      </c>
      <c r="D40" s="119" t="s">
        <v>733</v>
      </c>
      <c r="E40" s="119" t="s">
        <v>835</v>
      </c>
      <c r="F40" s="119" t="s">
        <v>390</v>
      </c>
      <c r="G40" t="str">
        <f t="shared" si="0"/>
        <v/>
      </c>
      <c r="I40" t="s">
        <v>898</v>
      </c>
      <c r="J40" t="s">
        <v>865</v>
      </c>
    </row>
    <row r="41" spans="1:10" ht="15.15" customHeight="1">
      <c r="A41" s="54" t="e">
        <f>IF(E41=DSSV!$P$7,A40+1,"0")</f>
        <v>#REF!</v>
      </c>
      <c r="B41" s="119">
        <v>24208602417</v>
      </c>
      <c r="C41" s="119" t="s">
        <v>666</v>
      </c>
      <c r="D41" s="119" t="s">
        <v>270</v>
      </c>
      <c r="E41" s="119" t="s">
        <v>835</v>
      </c>
      <c r="F41" s="119" t="s">
        <v>390</v>
      </c>
      <c r="G41" t="str">
        <f t="shared" si="0"/>
        <v/>
      </c>
      <c r="I41" t="s">
        <v>899</v>
      </c>
      <c r="J41" t="s">
        <v>865</v>
      </c>
    </row>
    <row r="42" spans="1:10" ht="15.15" customHeight="1">
      <c r="A42" s="54" t="e">
        <f>IF(E42=DSSV!$P$7,A41+1,"0")</f>
        <v>#REF!</v>
      </c>
      <c r="B42" s="119">
        <v>24218616347</v>
      </c>
      <c r="C42" s="119" t="s">
        <v>352</v>
      </c>
      <c r="D42" s="119" t="s">
        <v>273</v>
      </c>
      <c r="E42" s="119" t="s">
        <v>835</v>
      </c>
      <c r="F42" s="119" t="s">
        <v>396</v>
      </c>
      <c r="G42" t="str">
        <f t="shared" si="0"/>
        <v/>
      </c>
      <c r="I42" t="s">
        <v>900</v>
      </c>
      <c r="J42" t="s">
        <v>213</v>
      </c>
    </row>
    <row r="43" spans="1:10" ht="15.15" customHeight="1">
      <c r="A43" s="54" t="e">
        <f>IF(E43=DSSV!$P$7,A42+1,"0")</f>
        <v>#REF!</v>
      </c>
      <c r="B43" s="119">
        <v>24218602431</v>
      </c>
      <c r="C43" s="119" t="s">
        <v>538</v>
      </c>
      <c r="D43" s="119" t="s">
        <v>224</v>
      </c>
      <c r="E43" s="119" t="s">
        <v>835</v>
      </c>
      <c r="F43" s="119" t="s">
        <v>390</v>
      </c>
      <c r="G43" t="str">
        <f t="shared" si="0"/>
        <v/>
      </c>
      <c r="I43" t="s">
        <v>901</v>
      </c>
      <c r="J43" t="s">
        <v>213</v>
      </c>
    </row>
    <row r="44" spans="1:10" ht="15.15" customHeight="1">
      <c r="A44" s="54" t="e">
        <f>IF(E44=DSSV!$P$7,A43+1,"0")</f>
        <v>#REF!</v>
      </c>
      <c r="B44" s="119">
        <v>24218604513</v>
      </c>
      <c r="C44" s="119" t="s">
        <v>283</v>
      </c>
      <c r="D44" s="119" t="s">
        <v>126</v>
      </c>
      <c r="E44" s="119" t="s">
        <v>835</v>
      </c>
      <c r="F44" s="119" t="s">
        <v>390</v>
      </c>
      <c r="G44" t="str">
        <f t="shared" si="0"/>
        <v/>
      </c>
      <c r="I44" t="s">
        <v>902</v>
      </c>
      <c r="J44" t="s">
        <v>213</v>
      </c>
    </row>
    <row r="45" spans="1:10" ht="15.15" customHeight="1">
      <c r="A45" s="54" t="e">
        <f>IF(E45=DSSV!$P$7,A44+1,"0")</f>
        <v>#REF!</v>
      </c>
      <c r="B45" s="119">
        <v>24218610352</v>
      </c>
      <c r="C45" s="119" t="s">
        <v>348</v>
      </c>
      <c r="D45" s="119" t="s">
        <v>126</v>
      </c>
      <c r="E45" s="119" t="s">
        <v>835</v>
      </c>
      <c r="F45" s="119" t="s">
        <v>396</v>
      </c>
      <c r="G45" t="str">
        <f t="shared" si="0"/>
        <v/>
      </c>
      <c r="I45" t="s">
        <v>903</v>
      </c>
      <c r="J45" t="s">
        <v>213</v>
      </c>
    </row>
    <row r="46" spans="1:10" ht="15.15" customHeight="1">
      <c r="A46" s="54" t="e">
        <f>IF(E46=DSSV!$P$7,A45+1,"0")</f>
        <v>#REF!</v>
      </c>
      <c r="B46" s="119">
        <v>24218610410</v>
      </c>
      <c r="C46" s="119" t="s">
        <v>318</v>
      </c>
      <c r="D46" s="119" t="s">
        <v>126</v>
      </c>
      <c r="E46" s="119" t="s">
        <v>835</v>
      </c>
      <c r="F46" s="119" t="s">
        <v>396</v>
      </c>
      <c r="G46" t="str">
        <f t="shared" si="0"/>
        <v/>
      </c>
      <c r="I46" t="s">
        <v>904</v>
      </c>
      <c r="J46" t="s">
        <v>213</v>
      </c>
    </row>
    <row r="47" spans="1:10" ht="15.15" customHeight="1">
      <c r="A47" s="54" t="e">
        <f>IF(E47=DSSV!$P$7,A46+1,"0")</f>
        <v>#REF!</v>
      </c>
      <c r="B47" s="119">
        <v>24218603915</v>
      </c>
      <c r="C47" s="119" t="s">
        <v>673</v>
      </c>
      <c r="D47" s="119" t="s">
        <v>161</v>
      </c>
      <c r="E47" s="119" t="s">
        <v>835</v>
      </c>
      <c r="F47" s="119" t="s">
        <v>390</v>
      </c>
      <c r="G47" t="str">
        <f t="shared" si="0"/>
        <v/>
      </c>
      <c r="I47" t="s">
        <v>905</v>
      </c>
      <c r="J47" t="s">
        <v>865</v>
      </c>
    </row>
    <row r="48" spans="1:10" ht="15.15" customHeight="1">
      <c r="A48" s="54" t="e">
        <f>IF(E48=DSSV!$P$7,A47+1,"0")</f>
        <v>#REF!</v>
      </c>
      <c r="B48" s="119">
        <v>24218610651</v>
      </c>
      <c r="C48" s="119" t="s">
        <v>664</v>
      </c>
      <c r="D48" s="119" t="s">
        <v>655</v>
      </c>
      <c r="E48" s="119" t="s">
        <v>835</v>
      </c>
      <c r="F48" s="119" t="s">
        <v>396</v>
      </c>
      <c r="G48" t="str">
        <f t="shared" si="0"/>
        <v/>
      </c>
      <c r="I48" t="s">
        <v>906</v>
      </c>
      <c r="J48" t="s">
        <v>213</v>
      </c>
    </row>
    <row r="49" spans="1:10" ht="15.15" customHeight="1">
      <c r="A49" s="54" t="e">
        <f>IF(E49=DSSV!$P$7,A48+1,"0")</f>
        <v>#REF!</v>
      </c>
      <c r="B49" s="119">
        <v>24218604832</v>
      </c>
      <c r="C49" s="119" t="s">
        <v>202</v>
      </c>
      <c r="D49" s="119" t="s">
        <v>256</v>
      </c>
      <c r="E49" s="119" t="s">
        <v>835</v>
      </c>
      <c r="F49" s="119" t="s">
        <v>390</v>
      </c>
      <c r="G49" t="str">
        <f t="shared" si="0"/>
        <v/>
      </c>
      <c r="I49" t="s">
        <v>907</v>
      </c>
      <c r="J49" t="s">
        <v>213</v>
      </c>
    </row>
    <row r="50" spans="1:10" ht="15.15" customHeight="1">
      <c r="A50" s="54" t="e">
        <f>IF(E50=DSSV!$P$7,A49+1,"0")</f>
        <v>#REF!</v>
      </c>
      <c r="B50" s="119">
        <v>24208602511</v>
      </c>
      <c r="C50" s="119" t="s">
        <v>684</v>
      </c>
      <c r="D50" s="119" t="s">
        <v>193</v>
      </c>
      <c r="E50" s="119" t="s">
        <v>835</v>
      </c>
      <c r="F50" s="119" t="s">
        <v>390</v>
      </c>
      <c r="G50" t="str">
        <f t="shared" si="0"/>
        <v/>
      </c>
      <c r="I50" t="s">
        <v>908</v>
      </c>
      <c r="J50" t="s">
        <v>865</v>
      </c>
    </row>
    <row r="51" spans="1:10" ht="15.15" customHeight="1">
      <c r="A51" s="54" t="e">
        <f>IF(E51=DSSV!$P$7,A50+1,"0")</f>
        <v>#REF!</v>
      </c>
      <c r="B51" s="119">
        <v>24208616517</v>
      </c>
      <c r="C51" s="119" t="s">
        <v>432</v>
      </c>
      <c r="D51" s="119" t="s">
        <v>193</v>
      </c>
      <c r="E51" s="119" t="s">
        <v>835</v>
      </c>
      <c r="F51" s="119" t="s">
        <v>390</v>
      </c>
      <c r="G51" t="str">
        <f t="shared" si="0"/>
        <v/>
      </c>
      <c r="I51" t="s">
        <v>909</v>
      </c>
      <c r="J51" t="s">
        <v>865</v>
      </c>
    </row>
    <row r="52" spans="1:10" ht="15.15" customHeight="1">
      <c r="A52" s="54" t="e">
        <f>IF(E52=DSSV!$P$7,A51+1,"0")</f>
        <v>#REF!</v>
      </c>
      <c r="B52" s="119">
        <v>24208616765</v>
      </c>
      <c r="C52" s="119" t="s">
        <v>482</v>
      </c>
      <c r="D52" s="119" t="s">
        <v>193</v>
      </c>
      <c r="E52" s="119" t="s">
        <v>835</v>
      </c>
      <c r="F52" s="119" t="s">
        <v>396</v>
      </c>
      <c r="G52" t="str">
        <f t="shared" si="0"/>
        <v/>
      </c>
      <c r="I52" t="s">
        <v>910</v>
      </c>
      <c r="J52" t="s">
        <v>865</v>
      </c>
    </row>
    <row r="53" spans="1:10" ht="15.15" customHeight="1">
      <c r="A53" s="54" t="e">
        <f>IF(E53=DSSV!$P$7,A52+1,"0")</f>
        <v>#REF!</v>
      </c>
      <c r="B53" s="119">
        <v>24218615368</v>
      </c>
      <c r="C53" s="119" t="s">
        <v>264</v>
      </c>
      <c r="D53" s="119" t="s">
        <v>175</v>
      </c>
      <c r="E53" s="119" t="s">
        <v>835</v>
      </c>
      <c r="F53" s="119" t="s">
        <v>390</v>
      </c>
      <c r="G53" t="str">
        <f t="shared" si="0"/>
        <v/>
      </c>
      <c r="I53" t="s">
        <v>911</v>
      </c>
      <c r="J53" t="s">
        <v>213</v>
      </c>
    </row>
    <row r="54" spans="1:10" ht="15.15" customHeight="1">
      <c r="A54" s="54" t="e">
        <f>IF(E54=DSSV!$P$7,A53+1,"0")</f>
        <v>#REF!</v>
      </c>
      <c r="B54" s="119">
        <v>24218610864</v>
      </c>
      <c r="C54" s="119" t="s">
        <v>415</v>
      </c>
      <c r="D54" s="119" t="s">
        <v>300</v>
      </c>
      <c r="E54" s="119" t="s">
        <v>835</v>
      </c>
      <c r="F54" s="119" t="s">
        <v>396</v>
      </c>
      <c r="G54" t="str">
        <f t="shared" si="0"/>
        <v/>
      </c>
      <c r="I54" t="s">
        <v>906</v>
      </c>
      <c r="J54" t="s">
        <v>213</v>
      </c>
    </row>
    <row r="55" spans="1:10" ht="15.15" customHeight="1">
      <c r="A55" s="54" t="e">
        <f>IF(E55=DSSV!$P$7,A54+1,"0")</f>
        <v>#REF!</v>
      </c>
      <c r="B55" s="119">
        <v>24218616358</v>
      </c>
      <c r="C55" s="119" t="s">
        <v>419</v>
      </c>
      <c r="D55" s="119" t="s">
        <v>247</v>
      </c>
      <c r="E55" s="119" t="s">
        <v>835</v>
      </c>
      <c r="F55" s="119" t="s">
        <v>390</v>
      </c>
      <c r="G55" t="str">
        <f t="shared" si="0"/>
        <v/>
      </c>
      <c r="I55" t="s">
        <v>873</v>
      </c>
      <c r="J55" t="s">
        <v>213</v>
      </c>
    </row>
    <row r="56" spans="1:10" ht="15.15" customHeight="1">
      <c r="A56" s="54" t="e">
        <f>IF(E56=DSSV!$P$7,A55+1,"0")</f>
        <v>#REF!</v>
      </c>
      <c r="B56" s="119">
        <v>24208608484</v>
      </c>
      <c r="C56" s="119" t="s">
        <v>373</v>
      </c>
      <c r="D56" s="119" t="s">
        <v>303</v>
      </c>
      <c r="E56" s="119" t="s">
        <v>835</v>
      </c>
      <c r="F56" s="119" t="s">
        <v>390</v>
      </c>
      <c r="G56" t="str">
        <f t="shared" si="0"/>
        <v/>
      </c>
      <c r="I56" t="s">
        <v>912</v>
      </c>
      <c r="J56" t="s">
        <v>865</v>
      </c>
    </row>
    <row r="57" spans="1:10" ht="15.15" customHeight="1">
      <c r="A57" s="54" t="e">
        <f>IF(E57=DSSV!$P$7,A56+1,"0")</f>
        <v>#REF!</v>
      </c>
      <c r="B57" s="119">
        <v>24208602189</v>
      </c>
      <c r="C57" s="119" t="s">
        <v>456</v>
      </c>
      <c r="D57" s="119" t="s">
        <v>162</v>
      </c>
      <c r="E57" s="119" t="s">
        <v>835</v>
      </c>
      <c r="F57" s="119" t="s">
        <v>390</v>
      </c>
      <c r="G57" t="str">
        <f t="shared" si="0"/>
        <v/>
      </c>
      <c r="I57" t="s">
        <v>913</v>
      </c>
      <c r="J57" t="s">
        <v>865</v>
      </c>
    </row>
    <row r="58" spans="1:10" ht="15.15" customHeight="1">
      <c r="A58" s="54" t="e">
        <f>IF(E58=DSSV!$P$7,A57+1,"0")</f>
        <v>#REF!</v>
      </c>
      <c r="B58" s="119">
        <v>24218616343</v>
      </c>
      <c r="C58" s="119" t="s">
        <v>735</v>
      </c>
      <c r="D58" s="119" t="s">
        <v>145</v>
      </c>
      <c r="E58" s="119" t="s">
        <v>835</v>
      </c>
      <c r="F58" s="119" t="s">
        <v>390</v>
      </c>
      <c r="G58" t="str">
        <f t="shared" si="0"/>
        <v/>
      </c>
      <c r="I58" t="s">
        <v>914</v>
      </c>
      <c r="J58" t="s">
        <v>213</v>
      </c>
    </row>
    <row r="59" spans="1:10" ht="15.15" customHeight="1">
      <c r="A59" s="54" t="e">
        <f>IF(E59=DSSV!$P$7,A58+1,"0")</f>
        <v>#REF!</v>
      </c>
      <c r="B59" s="119">
        <v>24218702890</v>
      </c>
      <c r="C59" s="119" t="s">
        <v>636</v>
      </c>
      <c r="D59" s="119" t="s">
        <v>145</v>
      </c>
      <c r="E59" s="119" t="s">
        <v>835</v>
      </c>
      <c r="F59" s="119" t="s">
        <v>390</v>
      </c>
      <c r="G59" t="str">
        <f t="shared" si="0"/>
        <v/>
      </c>
      <c r="I59" t="s">
        <v>915</v>
      </c>
      <c r="J59" t="s">
        <v>213</v>
      </c>
    </row>
    <row r="60" spans="1:10" ht="15.15" customHeight="1">
      <c r="A60" s="54" t="e">
        <f>IF(E60=DSSV!$P$7,A59+1,"0")</f>
        <v>#REF!</v>
      </c>
      <c r="B60" s="119">
        <v>2320377683</v>
      </c>
      <c r="C60" s="119" t="s">
        <v>354</v>
      </c>
      <c r="D60" s="119" t="s">
        <v>254</v>
      </c>
      <c r="E60" s="119" t="s">
        <v>835</v>
      </c>
      <c r="F60" s="119" t="s">
        <v>390</v>
      </c>
      <c r="G60" t="str">
        <f t="shared" si="0"/>
        <v/>
      </c>
      <c r="I60" t="s">
        <v>916</v>
      </c>
      <c r="J60" t="s">
        <v>865</v>
      </c>
    </row>
    <row r="61" spans="1:10" ht="15.15" customHeight="1">
      <c r="A61" s="54" t="e">
        <f>IF(E61=DSSV!$P$7,A60+1,"0")</f>
        <v>#REF!</v>
      </c>
      <c r="B61" s="119">
        <v>24208601374</v>
      </c>
      <c r="C61" s="119" t="s">
        <v>305</v>
      </c>
      <c r="D61" s="119" t="s">
        <v>174</v>
      </c>
      <c r="E61" s="119" t="s">
        <v>835</v>
      </c>
      <c r="F61" s="119" t="s">
        <v>390</v>
      </c>
      <c r="G61" t="str">
        <f t="shared" si="0"/>
        <v/>
      </c>
      <c r="I61" t="s">
        <v>917</v>
      </c>
      <c r="J61" t="s">
        <v>865</v>
      </c>
    </row>
    <row r="62" spans="1:10" ht="15.15" customHeight="1">
      <c r="A62" s="54" t="e">
        <f>IF(E62=DSSV!$P$7,A61+1,"0")</f>
        <v>#REF!</v>
      </c>
      <c r="B62" s="119">
        <v>24208602497</v>
      </c>
      <c r="C62" s="119" t="s">
        <v>463</v>
      </c>
      <c r="D62" s="119" t="s">
        <v>174</v>
      </c>
      <c r="E62" s="119" t="s">
        <v>835</v>
      </c>
      <c r="F62" s="119" t="s">
        <v>390</v>
      </c>
      <c r="G62" t="str">
        <f t="shared" si="0"/>
        <v/>
      </c>
      <c r="I62" t="s">
        <v>918</v>
      </c>
      <c r="J62" t="s">
        <v>865</v>
      </c>
    </row>
    <row r="63" spans="1:10" ht="15.15" customHeight="1">
      <c r="A63" s="54" t="e">
        <f>IF(E63=DSSV!$P$7,A62+1,"0")</f>
        <v>#REF!</v>
      </c>
      <c r="B63" s="119">
        <v>24218615330</v>
      </c>
      <c r="C63" s="119" t="s">
        <v>266</v>
      </c>
      <c r="D63" s="119" t="s">
        <v>156</v>
      </c>
      <c r="E63" s="119" t="s">
        <v>835</v>
      </c>
      <c r="F63" s="119" t="s">
        <v>390</v>
      </c>
      <c r="G63" t="str">
        <f t="shared" si="0"/>
        <v/>
      </c>
      <c r="I63" t="s">
        <v>919</v>
      </c>
      <c r="J63" t="s">
        <v>213</v>
      </c>
    </row>
    <row r="64" spans="1:10" ht="15.15" customHeight="1">
      <c r="A64" s="54" t="e">
        <f>IF(E64=DSSV!$P$7,A63+1,"0")</f>
        <v>#REF!</v>
      </c>
      <c r="B64" s="119">
        <v>2321860703</v>
      </c>
      <c r="C64" s="119" t="s">
        <v>838</v>
      </c>
      <c r="D64" s="119" t="s">
        <v>208</v>
      </c>
      <c r="E64" s="119" t="s">
        <v>835</v>
      </c>
      <c r="F64" s="119" t="s">
        <v>395</v>
      </c>
      <c r="G64" t="str">
        <f t="shared" si="0"/>
        <v/>
      </c>
      <c r="I64" t="s">
        <v>920</v>
      </c>
      <c r="J64" t="s">
        <v>213</v>
      </c>
    </row>
    <row r="65" spans="1:10" ht="15.15" customHeight="1">
      <c r="A65" s="54" t="e">
        <f>IF(E65=DSSV!$P$7,A64+1,"0")</f>
        <v>#REF!</v>
      </c>
      <c r="B65" s="119">
        <v>24218602420</v>
      </c>
      <c r="C65" s="119" t="s">
        <v>544</v>
      </c>
      <c r="D65" s="119" t="s">
        <v>227</v>
      </c>
      <c r="E65" s="119" t="s">
        <v>835</v>
      </c>
      <c r="F65" s="119" t="s">
        <v>390</v>
      </c>
      <c r="G65" t="str">
        <f t="shared" si="0"/>
        <v/>
      </c>
      <c r="I65" t="s">
        <v>921</v>
      </c>
    </row>
    <row r="66" spans="1:10" ht="15.15" customHeight="1">
      <c r="A66" s="54" t="e">
        <f>IF(E66=DSSV!$P$7,A65+1,"0")</f>
        <v>#REF!</v>
      </c>
      <c r="B66" s="119">
        <v>2221217601</v>
      </c>
      <c r="C66" s="119" t="s">
        <v>361</v>
      </c>
      <c r="D66" s="119" t="s">
        <v>138</v>
      </c>
      <c r="E66" s="119" t="s">
        <v>835</v>
      </c>
      <c r="F66" s="119" t="s">
        <v>394</v>
      </c>
      <c r="G66" t="str">
        <f t="shared" si="0"/>
        <v/>
      </c>
      <c r="I66" s="137" t="s">
        <v>1179</v>
      </c>
      <c r="J66" t="s">
        <v>213</v>
      </c>
    </row>
    <row r="67" spans="1:10" ht="15.15" customHeight="1">
      <c r="A67" s="54" t="e">
        <f>IF(E67=DSSV!$P$7,A66+1,"0")</f>
        <v>#REF!</v>
      </c>
      <c r="B67" s="119">
        <v>24218607322</v>
      </c>
      <c r="C67" s="119" t="s">
        <v>279</v>
      </c>
      <c r="D67" s="119" t="s">
        <v>138</v>
      </c>
      <c r="E67" s="119" t="s">
        <v>835</v>
      </c>
      <c r="F67" s="119" t="s">
        <v>390</v>
      </c>
      <c r="G67" t="str">
        <f t="shared" ref="G67:G130" si="1">IF(ISNA(H67),"NỢ HP","")</f>
        <v/>
      </c>
      <c r="I67" t="s">
        <v>905</v>
      </c>
      <c r="J67" t="s">
        <v>213</v>
      </c>
    </row>
    <row r="68" spans="1:10" ht="15.15" customHeight="1">
      <c r="A68" s="54" t="e">
        <f>IF(E68=DSSV!$P$7,A67+1,"0")</f>
        <v>#REF!</v>
      </c>
      <c r="B68" s="119">
        <v>24208601842</v>
      </c>
      <c r="C68" s="119" t="s">
        <v>592</v>
      </c>
      <c r="D68" s="119" t="s">
        <v>197</v>
      </c>
      <c r="E68" s="119" t="s">
        <v>835</v>
      </c>
      <c r="F68" s="119" t="s">
        <v>390</v>
      </c>
      <c r="G68" t="str">
        <f t="shared" si="1"/>
        <v/>
      </c>
      <c r="I68" t="s">
        <v>922</v>
      </c>
      <c r="J68" t="s">
        <v>865</v>
      </c>
    </row>
    <row r="69" spans="1:10" ht="15.15" customHeight="1">
      <c r="A69" s="54" t="e">
        <f>IF(E69=DSSV!$P$7,A68+1,"0")</f>
        <v>#REF!</v>
      </c>
      <c r="B69" s="119">
        <v>24208601920</v>
      </c>
      <c r="C69" s="119" t="s">
        <v>422</v>
      </c>
      <c r="D69" s="119" t="s">
        <v>197</v>
      </c>
      <c r="E69" s="119" t="s">
        <v>835</v>
      </c>
      <c r="F69" s="119" t="s">
        <v>390</v>
      </c>
      <c r="G69" t="str">
        <f t="shared" si="1"/>
        <v/>
      </c>
      <c r="I69" t="s">
        <v>923</v>
      </c>
      <c r="J69" t="s">
        <v>865</v>
      </c>
    </row>
    <row r="70" spans="1:10" ht="15.15" customHeight="1">
      <c r="A70" s="54" t="e">
        <f>IF(E70=DSSV!$P$7,A69+1,"0")</f>
        <v>#REF!</v>
      </c>
      <c r="B70" s="119">
        <v>24208607424</v>
      </c>
      <c r="C70" s="119" t="s">
        <v>696</v>
      </c>
      <c r="D70" s="119" t="s">
        <v>197</v>
      </c>
      <c r="E70" s="119" t="s">
        <v>835</v>
      </c>
      <c r="F70" s="119" t="s">
        <v>390</v>
      </c>
      <c r="G70" t="str">
        <f t="shared" si="1"/>
        <v/>
      </c>
      <c r="I70" t="s">
        <v>924</v>
      </c>
      <c r="J70" t="s">
        <v>865</v>
      </c>
    </row>
    <row r="71" spans="1:10" ht="15.15" customHeight="1">
      <c r="A71" s="54" t="e">
        <f>IF(E71=DSSV!$P$7,A70+1,"0")</f>
        <v>#REF!</v>
      </c>
      <c r="B71" s="119">
        <v>24208615043</v>
      </c>
      <c r="C71" s="119" t="s">
        <v>540</v>
      </c>
      <c r="D71" s="119" t="s">
        <v>197</v>
      </c>
      <c r="E71" s="119" t="s">
        <v>835</v>
      </c>
      <c r="F71" s="119" t="s">
        <v>390</v>
      </c>
      <c r="G71" t="str">
        <f t="shared" si="1"/>
        <v/>
      </c>
      <c r="I71" t="s">
        <v>878</v>
      </c>
      <c r="J71" t="s">
        <v>865</v>
      </c>
    </row>
    <row r="72" spans="1:10" ht="15.15" customHeight="1">
      <c r="A72" s="54" t="e">
        <f>IF(E72=DSSV!$P$7,A71+1,"0")</f>
        <v>#REF!</v>
      </c>
      <c r="B72" s="119">
        <v>24208615936</v>
      </c>
      <c r="C72" s="119" t="s">
        <v>668</v>
      </c>
      <c r="D72" s="119" t="s">
        <v>197</v>
      </c>
      <c r="E72" s="119" t="s">
        <v>835</v>
      </c>
      <c r="F72" s="119" t="s">
        <v>390</v>
      </c>
      <c r="G72" t="str">
        <f t="shared" si="1"/>
        <v/>
      </c>
      <c r="I72" t="s">
        <v>925</v>
      </c>
      <c r="J72" t="s">
        <v>865</v>
      </c>
    </row>
    <row r="73" spans="1:10" ht="15.15" customHeight="1">
      <c r="A73" s="54" t="e">
        <f>IF(E73=DSSV!$P$7,A72+1,"0")</f>
        <v>#REF!</v>
      </c>
      <c r="B73" s="119">
        <v>24208602719</v>
      </c>
      <c r="C73" s="119" t="s">
        <v>738</v>
      </c>
      <c r="D73" s="119" t="s">
        <v>203</v>
      </c>
      <c r="E73" s="119" t="s">
        <v>835</v>
      </c>
      <c r="F73" s="119" t="s">
        <v>390</v>
      </c>
      <c r="G73" t="str">
        <f t="shared" si="1"/>
        <v/>
      </c>
      <c r="I73" t="s">
        <v>926</v>
      </c>
      <c r="J73" t="s">
        <v>865</v>
      </c>
    </row>
    <row r="74" spans="1:10" ht="15.15" customHeight="1">
      <c r="A74" s="54" t="e">
        <f>IF(E74=DSSV!$P$7,A73+1,"0")</f>
        <v>#REF!</v>
      </c>
      <c r="B74" s="119">
        <v>24204306598</v>
      </c>
      <c r="C74" s="119" t="s">
        <v>739</v>
      </c>
      <c r="D74" s="119" t="s">
        <v>172</v>
      </c>
      <c r="E74" s="119" t="s">
        <v>835</v>
      </c>
      <c r="F74" s="119" t="s">
        <v>396</v>
      </c>
      <c r="G74" t="str">
        <f t="shared" si="1"/>
        <v/>
      </c>
      <c r="I74" t="s">
        <v>927</v>
      </c>
      <c r="J74" t="s">
        <v>865</v>
      </c>
    </row>
    <row r="75" spans="1:10" ht="15.15" customHeight="1">
      <c r="A75" s="54" t="e">
        <f>IF(E75=DSSV!$P$7,A74+1,"0")</f>
        <v>#REF!</v>
      </c>
      <c r="B75" s="119">
        <v>24208612250</v>
      </c>
      <c r="C75" s="119" t="s">
        <v>740</v>
      </c>
      <c r="D75" s="119" t="s">
        <v>176</v>
      </c>
      <c r="E75" s="119" t="s">
        <v>835</v>
      </c>
      <c r="F75" s="119" t="s">
        <v>396</v>
      </c>
      <c r="G75" t="str">
        <f t="shared" si="1"/>
        <v/>
      </c>
      <c r="I75" t="s">
        <v>908</v>
      </c>
      <c r="J75" t="s">
        <v>865</v>
      </c>
    </row>
    <row r="76" spans="1:10" ht="15.15" customHeight="1">
      <c r="A76" s="54" t="e">
        <f>IF(E76=DSSV!$P$7,A75+1,"0")</f>
        <v>#REF!</v>
      </c>
      <c r="B76" s="119">
        <v>24208600408</v>
      </c>
      <c r="C76" s="119" t="s">
        <v>695</v>
      </c>
      <c r="D76" s="119" t="s">
        <v>179</v>
      </c>
      <c r="E76" s="119" t="s">
        <v>835</v>
      </c>
      <c r="F76" s="119" t="s">
        <v>390</v>
      </c>
      <c r="G76" t="str">
        <f t="shared" si="1"/>
        <v/>
      </c>
      <c r="I76" t="s">
        <v>928</v>
      </c>
      <c r="J76" t="s">
        <v>865</v>
      </c>
    </row>
    <row r="77" spans="1:10" ht="15.15" customHeight="1">
      <c r="A77" s="54" t="e">
        <f>IF(E77=DSSV!$P$7,A76+1,"0")</f>
        <v>#REF!</v>
      </c>
      <c r="B77" s="119">
        <v>24218612523</v>
      </c>
      <c r="C77" s="119" t="s">
        <v>321</v>
      </c>
      <c r="D77" s="119" t="s">
        <v>179</v>
      </c>
      <c r="E77" s="119" t="s">
        <v>835</v>
      </c>
      <c r="F77" s="119" t="s">
        <v>396</v>
      </c>
      <c r="G77" t="str">
        <f t="shared" si="1"/>
        <v/>
      </c>
      <c r="I77" t="s">
        <v>929</v>
      </c>
      <c r="J77" t="s">
        <v>213</v>
      </c>
    </row>
    <row r="78" spans="1:10" ht="15.15" customHeight="1">
      <c r="A78" s="54" t="e">
        <f>IF(E78=DSSV!$P$7,A77+1,"0")</f>
        <v>#REF!</v>
      </c>
      <c r="B78" s="119">
        <v>24218607214</v>
      </c>
      <c r="C78" s="119" t="s">
        <v>430</v>
      </c>
      <c r="D78" s="119" t="s">
        <v>166</v>
      </c>
      <c r="E78" s="119" t="s">
        <v>835</v>
      </c>
      <c r="F78" s="119" t="s">
        <v>390</v>
      </c>
      <c r="G78" t="str">
        <f t="shared" si="1"/>
        <v/>
      </c>
      <c r="I78" t="s">
        <v>930</v>
      </c>
      <c r="J78" t="s">
        <v>213</v>
      </c>
    </row>
    <row r="79" spans="1:10" ht="15.15" customHeight="1">
      <c r="A79" s="54" t="e">
        <f>IF(E79=DSSV!$P$7,A78+1,"0")</f>
        <v>#REF!</v>
      </c>
      <c r="B79" s="119">
        <v>24218615089</v>
      </c>
      <c r="C79" s="119" t="s">
        <v>251</v>
      </c>
      <c r="D79" s="119" t="s">
        <v>166</v>
      </c>
      <c r="E79" s="119" t="s">
        <v>835</v>
      </c>
      <c r="F79" s="119" t="s">
        <v>390</v>
      </c>
      <c r="G79" t="str">
        <f t="shared" si="1"/>
        <v/>
      </c>
      <c r="I79" t="s">
        <v>931</v>
      </c>
      <c r="J79" t="s">
        <v>213</v>
      </c>
    </row>
    <row r="80" spans="1:10" ht="15.15" customHeight="1">
      <c r="A80" s="54" t="e">
        <f>IF(E80=DSSV!$P$7,A79+1,"0")</f>
        <v>#REF!</v>
      </c>
      <c r="B80" s="119">
        <v>24218606568</v>
      </c>
      <c r="C80" s="119" t="s">
        <v>309</v>
      </c>
      <c r="D80" s="119" t="s">
        <v>187</v>
      </c>
      <c r="E80" s="119" t="s">
        <v>835</v>
      </c>
      <c r="F80" s="119" t="s">
        <v>396</v>
      </c>
      <c r="G80" t="str">
        <f t="shared" si="1"/>
        <v/>
      </c>
      <c r="I80" t="s">
        <v>887</v>
      </c>
      <c r="J80" t="s">
        <v>213</v>
      </c>
    </row>
    <row r="81" spans="1:10" ht="15.15" customHeight="1">
      <c r="A81" s="54" t="e">
        <f>IF(E81=DSSV!$P$7,A80+1,"0")</f>
        <v>#REF!</v>
      </c>
      <c r="B81" s="119">
        <v>24208607180</v>
      </c>
      <c r="C81" s="119" t="s">
        <v>741</v>
      </c>
      <c r="D81" s="119" t="s">
        <v>132</v>
      </c>
      <c r="E81" s="119" t="s">
        <v>835</v>
      </c>
      <c r="F81" s="119" t="s">
        <v>390</v>
      </c>
      <c r="G81" t="str">
        <f t="shared" si="1"/>
        <v/>
      </c>
      <c r="I81" t="s">
        <v>932</v>
      </c>
      <c r="J81" t="s">
        <v>865</v>
      </c>
    </row>
    <row r="82" spans="1:10" ht="15.15" customHeight="1">
      <c r="A82" s="54" t="e">
        <f>IF(E82=DSSV!$P$7,A81+1,"0")</f>
        <v>#REF!</v>
      </c>
      <c r="B82" s="119">
        <v>24208601164</v>
      </c>
      <c r="C82" s="119" t="s">
        <v>742</v>
      </c>
      <c r="D82" s="119" t="s">
        <v>244</v>
      </c>
      <c r="E82" s="119" t="s">
        <v>835</v>
      </c>
      <c r="F82" s="119" t="s">
        <v>390</v>
      </c>
      <c r="G82" t="str">
        <f t="shared" si="1"/>
        <v/>
      </c>
      <c r="I82" t="s">
        <v>933</v>
      </c>
      <c r="J82" t="s">
        <v>865</v>
      </c>
    </row>
    <row r="83" spans="1:10" ht="15.15" customHeight="1">
      <c r="A83" s="54" t="e">
        <f>IF(E83=DSSV!$P$7,A82+1,"0")</f>
        <v>#REF!</v>
      </c>
      <c r="B83" s="119">
        <v>24202500679</v>
      </c>
      <c r="C83" s="119" t="s">
        <v>288</v>
      </c>
      <c r="D83" s="119" t="s">
        <v>164</v>
      </c>
      <c r="E83" s="119" t="s">
        <v>835</v>
      </c>
      <c r="F83" s="119" t="s">
        <v>390</v>
      </c>
      <c r="G83" t="str">
        <f t="shared" si="1"/>
        <v/>
      </c>
      <c r="I83" t="s">
        <v>934</v>
      </c>
      <c r="J83" t="s">
        <v>865</v>
      </c>
    </row>
    <row r="84" spans="1:10" ht="15.15" customHeight="1">
      <c r="A84" s="54" t="e">
        <f>IF(E84=DSSV!$P$7,A83+1,"0")</f>
        <v>#REF!</v>
      </c>
      <c r="B84" s="119">
        <v>24208605883</v>
      </c>
      <c r="C84" s="119" t="s">
        <v>448</v>
      </c>
      <c r="D84" s="119" t="s">
        <v>164</v>
      </c>
      <c r="E84" s="119" t="s">
        <v>835</v>
      </c>
      <c r="F84" s="119" t="s">
        <v>390</v>
      </c>
      <c r="G84" t="str">
        <f t="shared" si="1"/>
        <v/>
      </c>
      <c r="I84" t="s">
        <v>935</v>
      </c>
      <c r="J84" t="s">
        <v>865</v>
      </c>
    </row>
    <row r="85" spans="1:10" ht="15.15" customHeight="1">
      <c r="A85" s="54" t="e">
        <f>IF(E85=DSSV!$P$7,A84+1,"0")</f>
        <v>#REF!</v>
      </c>
      <c r="B85" s="119">
        <v>2320864625</v>
      </c>
      <c r="C85" s="119" t="s">
        <v>713</v>
      </c>
      <c r="D85" s="119" t="s">
        <v>144</v>
      </c>
      <c r="E85" s="119" t="s">
        <v>835</v>
      </c>
      <c r="F85" s="119" t="s">
        <v>390</v>
      </c>
      <c r="G85" t="str">
        <f t="shared" si="1"/>
        <v/>
      </c>
      <c r="I85" t="s">
        <v>936</v>
      </c>
      <c r="J85" t="s">
        <v>865</v>
      </c>
    </row>
    <row r="86" spans="1:10" ht="15.15" customHeight="1">
      <c r="A86" s="54" t="e">
        <f>IF(E86=DSSV!$P$7,A85+1,"0")</f>
        <v>#REF!</v>
      </c>
      <c r="B86" s="119">
        <v>24218602141</v>
      </c>
      <c r="C86" s="119" t="s">
        <v>364</v>
      </c>
      <c r="D86" s="119" t="s">
        <v>136</v>
      </c>
      <c r="E86" s="119" t="s">
        <v>835</v>
      </c>
      <c r="F86" s="119" t="s">
        <v>390</v>
      </c>
      <c r="G86" t="str">
        <f t="shared" si="1"/>
        <v/>
      </c>
      <c r="I86" t="s">
        <v>937</v>
      </c>
      <c r="J86" t="s">
        <v>213</v>
      </c>
    </row>
    <row r="87" spans="1:10" ht="15.15" customHeight="1">
      <c r="A87" s="54" t="e">
        <f>IF(E87=DSSV!$P$7,A86+1,"0")</f>
        <v>#REF!</v>
      </c>
      <c r="B87" s="119">
        <v>2220716995</v>
      </c>
      <c r="C87" s="119" t="s">
        <v>413</v>
      </c>
      <c r="D87" s="119" t="s">
        <v>168</v>
      </c>
      <c r="E87" s="119" t="s">
        <v>835</v>
      </c>
      <c r="F87" s="119" t="s">
        <v>395</v>
      </c>
      <c r="G87" t="str">
        <f t="shared" si="1"/>
        <v/>
      </c>
      <c r="I87" t="s">
        <v>938</v>
      </c>
      <c r="J87" t="s">
        <v>865</v>
      </c>
    </row>
    <row r="88" spans="1:10" ht="15.15" customHeight="1">
      <c r="A88" s="54" t="e">
        <f>IF(E88=DSSV!$P$7,A87+1,"0")</f>
        <v>#REF!</v>
      </c>
      <c r="B88" s="119">
        <v>24208613009</v>
      </c>
      <c r="C88" s="119" t="s">
        <v>347</v>
      </c>
      <c r="D88" s="119" t="s">
        <v>168</v>
      </c>
      <c r="E88" s="119" t="s">
        <v>835</v>
      </c>
      <c r="F88" s="119" t="s">
        <v>396</v>
      </c>
      <c r="G88" t="str">
        <f t="shared" si="1"/>
        <v/>
      </c>
      <c r="I88" t="s">
        <v>939</v>
      </c>
      <c r="J88" t="s">
        <v>865</v>
      </c>
    </row>
    <row r="89" spans="1:10" ht="15.15" customHeight="1">
      <c r="A89" s="54" t="e">
        <f>IF(E89=DSSV!$P$7,A88+1,"0")</f>
        <v>#REF!</v>
      </c>
      <c r="B89" s="119">
        <v>24208604372</v>
      </c>
      <c r="C89" s="119" t="s">
        <v>593</v>
      </c>
      <c r="D89" s="119" t="s">
        <v>154</v>
      </c>
      <c r="E89" s="119" t="s">
        <v>835</v>
      </c>
      <c r="F89" s="119" t="s">
        <v>390</v>
      </c>
      <c r="G89" t="str">
        <f t="shared" si="1"/>
        <v/>
      </c>
      <c r="I89" t="s">
        <v>940</v>
      </c>
      <c r="J89" t="s">
        <v>865</v>
      </c>
    </row>
    <row r="90" spans="1:10" ht="15.15" customHeight="1">
      <c r="A90" s="54" t="e">
        <f>IF(E90=DSSV!$P$7,A89+1,"0")</f>
        <v>#REF!</v>
      </c>
      <c r="B90" s="119">
        <v>24202613260</v>
      </c>
      <c r="C90" s="119" t="s">
        <v>326</v>
      </c>
      <c r="D90" s="119" t="s">
        <v>139</v>
      </c>
      <c r="E90" s="119" t="s">
        <v>835</v>
      </c>
      <c r="F90" s="119" t="s">
        <v>390</v>
      </c>
      <c r="G90" t="str">
        <f t="shared" si="1"/>
        <v/>
      </c>
      <c r="I90" t="s">
        <v>941</v>
      </c>
      <c r="J90" t="s">
        <v>865</v>
      </c>
    </row>
    <row r="91" spans="1:10" ht="15.15" customHeight="1">
      <c r="A91" s="54" t="e">
        <f>IF(E91=DSSV!$P$7,A90+1,"0")</f>
        <v>#REF!</v>
      </c>
      <c r="B91" s="119">
        <v>24208600957</v>
      </c>
      <c r="C91" s="119" t="s">
        <v>445</v>
      </c>
      <c r="D91" s="119" t="s">
        <v>139</v>
      </c>
      <c r="E91" s="119" t="s">
        <v>835</v>
      </c>
      <c r="F91" s="119" t="s">
        <v>390</v>
      </c>
      <c r="G91" t="str">
        <f t="shared" si="1"/>
        <v/>
      </c>
      <c r="I91" t="s">
        <v>942</v>
      </c>
      <c r="J91" t="s">
        <v>865</v>
      </c>
    </row>
    <row r="92" spans="1:10" ht="15.15" customHeight="1">
      <c r="A92" s="54" t="e">
        <f>IF(E92=DSSV!$P$7,A91+1,"0")</f>
        <v>#REF!</v>
      </c>
      <c r="B92" s="119">
        <v>24208602167</v>
      </c>
      <c r="C92" s="119" t="s">
        <v>444</v>
      </c>
      <c r="D92" s="119" t="s">
        <v>139</v>
      </c>
      <c r="E92" s="119" t="s">
        <v>835</v>
      </c>
      <c r="F92" s="119" t="s">
        <v>390</v>
      </c>
      <c r="G92" t="str">
        <f t="shared" si="1"/>
        <v/>
      </c>
      <c r="I92" t="s">
        <v>943</v>
      </c>
      <c r="J92" t="s">
        <v>865</v>
      </c>
    </row>
    <row r="93" spans="1:10" ht="15.15" customHeight="1">
      <c r="A93" s="54" t="e">
        <f>IF(E93=DSSV!$P$7,A92+1,"0")</f>
        <v>#REF!</v>
      </c>
      <c r="B93" s="119">
        <v>24208602555</v>
      </c>
      <c r="C93" s="119" t="s">
        <v>743</v>
      </c>
      <c r="D93" s="119" t="s">
        <v>139</v>
      </c>
      <c r="E93" s="119" t="s">
        <v>835</v>
      </c>
      <c r="F93" s="119" t="s">
        <v>390</v>
      </c>
      <c r="G93" t="str">
        <f t="shared" si="1"/>
        <v/>
      </c>
      <c r="I93" t="s">
        <v>944</v>
      </c>
      <c r="J93" t="s">
        <v>865</v>
      </c>
    </row>
    <row r="94" spans="1:10" ht="15.15" customHeight="1">
      <c r="A94" s="54" t="e">
        <f>IF(E94=DSSV!$P$7,A93+1,"0")</f>
        <v>#REF!</v>
      </c>
      <c r="B94" s="119">
        <v>24208602907</v>
      </c>
      <c r="C94" s="119" t="s">
        <v>637</v>
      </c>
      <c r="D94" s="119" t="s">
        <v>139</v>
      </c>
      <c r="E94" s="119" t="s">
        <v>835</v>
      </c>
      <c r="F94" s="119" t="s">
        <v>390</v>
      </c>
      <c r="G94" t="str">
        <f t="shared" si="1"/>
        <v/>
      </c>
      <c r="I94" t="s">
        <v>945</v>
      </c>
      <c r="J94" t="s">
        <v>865</v>
      </c>
    </row>
    <row r="95" spans="1:10" ht="15.15" customHeight="1">
      <c r="A95" s="54" t="e">
        <f>IF(E95=DSSV!$P$7,A94+1,"0")</f>
        <v>#REF!</v>
      </c>
      <c r="B95" s="119">
        <v>24208602923</v>
      </c>
      <c r="C95" s="119" t="s">
        <v>441</v>
      </c>
      <c r="D95" s="119" t="s">
        <v>139</v>
      </c>
      <c r="E95" s="119" t="s">
        <v>835</v>
      </c>
      <c r="F95" s="119" t="s">
        <v>390</v>
      </c>
      <c r="G95" t="str">
        <f t="shared" si="1"/>
        <v/>
      </c>
      <c r="I95" t="s">
        <v>946</v>
      </c>
      <c r="J95" t="s">
        <v>865</v>
      </c>
    </row>
    <row r="96" spans="1:10" ht="15.15" customHeight="1">
      <c r="A96" s="54" t="e">
        <f>IF(E96=DSSV!$P$7,A95+1,"0")</f>
        <v>#REF!</v>
      </c>
      <c r="B96" s="119">
        <v>2121867012</v>
      </c>
      <c r="C96" s="119" t="s">
        <v>377</v>
      </c>
      <c r="D96" s="119" t="s">
        <v>196</v>
      </c>
      <c r="E96" s="119" t="s">
        <v>835</v>
      </c>
      <c r="F96" s="119" t="s">
        <v>395</v>
      </c>
      <c r="G96" t="str">
        <f t="shared" si="1"/>
        <v/>
      </c>
      <c r="I96" t="s">
        <v>947</v>
      </c>
      <c r="J96" t="s">
        <v>213</v>
      </c>
    </row>
    <row r="97" spans="1:10" ht="15.15" customHeight="1">
      <c r="A97" s="54" t="e">
        <f>IF(E97=DSSV!$P$7,A96+1,"0")</f>
        <v>#REF!</v>
      </c>
      <c r="B97" s="119">
        <v>24218613115</v>
      </c>
      <c r="C97" s="119" t="s">
        <v>700</v>
      </c>
      <c r="D97" s="119" t="s">
        <v>131</v>
      </c>
      <c r="E97" s="119" t="s">
        <v>835</v>
      </c>
      <c r="F97" s="119" t="s">
        <v>390</v>
      </c>
      <c r="G97" t="str">
        <f t="shared" si="1"/>
        <v/>
      </c>
      <c r="I97" t="s">
        <v>948</v>
      </c>
      <c r="J97" t="s">
        <v>213</v>
      </c>
    </row>
    <row r="98" spans="1:10" ht="15.15" customHeight="1">
      <c r="A98" s="54" t="e">
        <f>IF(E98=DSSV!$P$7,A97+1,"0")</f>
        <v>#REF!</v>
      </c>
      <c r="B98" s="119">
        <v>24202207756</v>
      </c>
      <c r="C98" s="119" t="s">
        <v>702</v>
      </c>
      <c r="D98" s="119" t="s">
        <v>200</v>
      </c>
      <c r="E98" s="119" t="s">
        <v>835</v>
      </c>
      <c r="F98" s="119" t="s">
        <v>390</v>
      </c>
      <c r="G98" t="str">
        <f t="shared" si="1"/>
        <v/>
      </c>
      <c r="I98" t="s">
        <v>949</v>
      </c>
      <c r="J98" t="s">
        <v>865</v>
      </c>
    </row>
    <row r="99" spans="1:10" ht="15.15" customHeight="1">
      <c r="A99" s="54" t="e">
        <f>IF(E99=DSSV!$P$7,A98+1,"0")</f>
        <v>#REF!</v>
      </c>
      <c r="B99" s="119">
        <v>24208601058</v>
      </c>
      <c r="C99" s="119" t="s">
        <v>745</v>
      </c>
      <c r="D99" s="119" t="s">
        <v>219</v>
      </c>
      <c r="E99" s="119" t="s">
        <v>835</v>
      </c>
      <c r="F99" s="119" t="s">
        <v>390</v>
      </c>
      <c r="G99" t="str">
        <f t="shared" si="1"/>
        <v/>
      </c>
      <c r="I99" t="s">
        <v>950</v>
      </c>
      <c r="J99" t="s">
        <v>865</v>
      </c>
    </row>
    <row r="100" spans="1:10" ht="15.15" customHeight="1">
      <c r="A100" s="54" t="e">
        <f>IF(E100=DSSV!$P$7,A99+1,"0")</f>
        <v>#REF!</v>
      </c>
      <c r="B100" s="119">
        <v>24208604380</v>
      </c>
      <c r="C100" s="119" t="s">
        <v>746</v>
      </c>
      <c r="D100" s="119" t="s">
        <v>143</v>
      </c>
      <c r="E100" s="119" t="s">
        <v>835</v>
      </c>
      <c r="F100" s="119" t="s">
        <v>390</v>
      </c>
      <c r="G100" t="str">
        <f t="shared" si="1"/>
        <v/>
      </c>
      <c r="I100" t="s">
        <v>951</v>
      </c>
      <c r="J100" t="s">
        <v>865</v>
      </c>
    </row>
    <row r="101" spans="1:10" ht="15.15" customHeight="1">
      <c r="A101" s="54" t="e">
        <f>IF(E101=DSSV!$P$7,A100+1,"0")</f>
        <v>#REF!</v>
      </c>
      <c r="B101" s="119">
        <v>24218616445</v>
      </c>
      <c r="C101" s="119" t="s">
        <v>747</v>
      </c>
      <c r="D101" s="119" t="s">
        <v>216</v>
      </c>
      <c r="E101" s="119" t="s">
        <v>835</v>
      </c>
      <c r="F101" s="119" t="s">
        <v>390</v>
      </c>
      <c r="G101" t="str">
        <f t="shared" si="1"/>
        <v/>
      </c>
      <c r="I101" t="s">
        <v>952</v>
      </c>
      <c r="J101" t="s">
        <v>213</v>
      </c>
    </row>
    <row r="102" spans="1:10" ht="15.15" customHeight="1">
      <c r="A102" s="54" t="e">
        <f>IF(E102=DSSV!$P$7,A101+1,"0")</f>
        <v>#REF!</v>
      </c>
      <c r="B102" s="119">
        <v>24208608134</v>
      </c>
      <c r="C102" s="119" t="s">
        <v>199</v>
      </c>
      <c r="D102" s="119" t="s">
        <v>173</v>
      </c>
      <c r="E102" s="119" t="s">
        <v>835</v>
      </c>
      <c r="F102" s="119" t="s">
        <v>390</v>
      </c>
      <c r="G102" t="str">
        <f t="shared" si="1"/>
        <v/>
      </c>
      <c r="I102" t="s">
        <v>953</v>
      </c>
      <c r="J102" t="s">
        <v>865</v>
      </c>
    </row>
    <row r="103" spans="1:10" ht="15.15" customHeight="1">
      <c r="A103" s="54" t="e">
        <f>IF(E103=DSSV!$P$7,A102+1,"0")</f>
        <v>#REF!</v>
      </c>
      <c r="B103" s="119">
        <v>24208615626</v>
      </c>
      <c r="C103" s="119" t="s">
        <v>466</v>
      </c>
      <c r="D103" s="119" t="s">
        <v>173</v>
      </c>
      <c r="E103" s="119" t="s">
        <v>835</v>
      </c>
      <c r="F103" s="119" t="s">
        <v>396</v>
      </c>
      <c r="G103" t="str">
        <f t="shared" si="1"/>
        <v/>
      </c>
      <c r="I103" t="s">
        <v>954</v>
      </c>
      <c r="J103" t="s">
        <v>865</v>
      </c>
    </row>
    <row r="104" spans="1:10" ht="15.15" customHeight="1">
      <c r="A104" s="54" t="e">
        <f>IF(E104=DSSV!$P$7,A103+1,"0")</f>
        <v>#REF!</v>
      </c>
      <c r="B104" s="119">
        <v>24208606946</v>
      </c>
      <c r="C104" s="119" t="s">
        <v>491</v>
      </c>
      <c r="D104" s="119" t="s">
        <v>180</v>
      </c>
      <c r="E104" s="119" t="s">
        <v>835</v>
      </c>
      <c r="F104" s="119" t="s">
        <v>390</v>
      </c>
      <c r="G104" t="str">
        <f t="shared" si="1"/>
        <v/>
      </c>
      <c r="I104" t="s">
        <v>955</v>
      </c>
      <c r="J104" t="s">
        <v>865</v>
      </c>
    </row>
    <row r="105" spans="1:10" ht="15.15" customHeight="1">
      <c r="A105" s="54" t="e">
        <f>IF(E105=DSSV!$P$7,A104+1,"0")</f>
        <v>#REF!</v>
      </c>
      <c r="B105" s="119">
        <v>24208605226</v>
      </c>
      <c r="C105" s="119" t="s">
        <v>441</v>
      </c>
      <c r="D105" s="119" t="s">
        <v>128</v>
      </c>
      <c r="E105" s="119" t="s">
        <v>835</v>
      </c>
      <c r="F105" s="119" t="s">
        <v>390</v>
      </c>
      <c r="G105" t="str">
        <f t="shared" si="1"/>
        <v/>
      </c>
      <c r="I105" t="s">
        <v>956</v>
      </c>
      <c r="J105" t="s">
        <v>865</v>
      </c>
    </row>
    <row r="106" spans="1:10" ht="15.15" customHeight="1">
      <c r="A106" s="54" t="e">
        <f>IF(E106=DSSV!$P$7,A105+1,"0")</f>
        <v>#REF!</v>
      </c>
      <c r="B106" s="119">
        <v>24208605885</v>
      </c>
      <c r="C106" s="119" t="s">
        <v>451</v>
      </c>
      <c r="D106" s="119" t="s">
        <v>128</v>
      </c>
      <c r="E106" s="119" t="s">
        <v>835</v>
      </c>
      <c r="F106" s="119" t="s">
        <v>390</v>
      </c>
      <c r="G106" t="str">
        <f t="shared" si="1"/>
        <v/>
      </c>
      <c r="I106" t="s">
        <v>957</v>
      </c>
      <c r="J106" t="s">
        <v>865</v>
      </c>
    </row>
    <row r="107" spans="1:10" ht="15.15" customHeight="1">
      <c r="A107" s="54" t="e">
        <f>IF(E107=DSSV!$P$7,A106+1,"0")</f>
        <v>#REF!</v>
      </c>
      <c r="B107" s="119">
        <v>24208616011</v>
      </c>
      <c r="C107" s="119" t="s">
        <v>476</v>
      </c>
      <c r="D107" s="119" t="s">
        <v>128</v>
      </c>
      <c r="E107" s="119" t="s">
        <v>835</v>
      </c>
      <c r="F107" s="119" t="s">
        <v>390</v>
      </c>
      <c r="G107" t="str">
        <f t="shared" si="1"/>
        <v/>
      </c>
      <c r="I107" t="s">
        <v>958</v>
      </c>
      <c r="J107" t="s">
        <v>865</v>
      </c>
    </row>
    <row r="108" spans="1:10" ht="15.15" customHeight="1">
      <c r="A108" s="54" t="e">
        <f>IF(E108=DSSV!$P$7,A107+1,"0")</f>
        <v>#REF!</v>
      </c>
      <c r="B108" s="119">
        <v>24218604745</v>
      </c>
      <c r="C108" s="119" t="s">
        <v>362</v>
      </c>
      <c r="D108" s="119" t="s">
        <v>360</v>
      </c>
      <c r="E108" s="119" t="s">
        <v>835</v>
      </c>
      <c r="F108" s="119" t="s">
        <v>390</v>
      </c>
      <c r="G108" t="str">
        <f t="shared" si="1"/>
        <v/>
      </c>
      <c r="I108" t="s">
        <v>959</v>
      </c>
      <c r="J108" t="s">
        <v>213</v>
      </c>
    </row>
    <row r="109" spans="1:10" ht="15.15" customHeight="1">
      <c r="A109" s="54" t="e">
        <f>IF(E109=DSSV!$P$7,A108+1,"0")</f>
        <v>#REF!</v>
      </c>
      <c r="B109" s="119">
        <v>24218602522</v>
      </c>
      <c r="C109" s="119" t="s">
        <v>541</v>
      </c>
      <c r="D109" s="119" t="s">
        <v>225</v>
      </c>
      <c r="E109" s="119" t="s">
        <v>835</v>
      </c>
      <c r="F109" s="119" t="s">
        <v>390</v>
      </c>
      <c r="G109" t="str">
        <f t="shared" si="1"/>
        <v/>
      </c>
      <c r="I109" t="s">
        <v>960</v>
      </c>
      <c r="J109" t="s">
        <v>213</v>
      </c>
    </row>
    <row r="110" spans="1:10" ht="15.15" customHeight="1">
      <c r="A110" s="54" t="e">
        <f>IF(E110=DSSV!$P$7,A109+1,"0")</f>
        <v>#REF!</v>
      </c>
      <c r="B110" s="119">
        <v>24218600926</v>
      </c>
      <c r="C110" s="119" t="s">
        <v>337</v>
      </c>
      <c r="D110" s="119" t="s">
        <v>184</v>
      </c>
      <c r="E110" s="119" t="s">
        <v>835</v>
      </c>
      <c r="F110" s="119" t="s">
        <v>390</v>
      </c>
      <c r="G110" t="str">
        <f t="shared" si="1"/>
        <v/>
      </c>
      <c r="I110" t="s">
        <v>961</v>
      </c>
      <c r="J110" t="s">
        <v>213</v>
      </c>
    </row>
    <row r="111" spans="1:10" ht="15.15" customHeight="1">
      <c r="A111" s="54" t="e">
        <f>IF(E111=DSSV!$P$7,A110+1,"0")</f>
        <v>#REF!</v>
      </c>
      <c r="B111" s="119">
        <v>24218714402</v>
      </c>
      <c r="C111" s="119" t="s">
        <v>368</v>
      </c>
      <c r="D111" s="119" t="s">
        <v>188</v>
      </c>
      <c r="E111" s="119" t="s">
        <v>835</v>
      </c>
      <c r="F111" s="119" t="s">
        <v>396</v>
      </c>
      <c r="G111" t="str">
        <f t="shared" si="1"/>
        <v/>
      </c>
      <c r="I111" t="s">
        <v>962</v>
      </c>
      <c r="J111" t="s">
        <v>213</v>
      </c>
    </row>
    <row r="112" spans="1:10" ht="15.15" customHeight="1">
      <c r="A112" s="54" t="e">
        <f>IF(E112=DSSV!$P$7,A111+1,"0")</f>
        <v>#REF!</v>
      </c>
      <c r="B112" s="119">
        <v>24208605163</v>
      </c>
      <c r="C112" s="119" t="s">
        <v>262</v>
      </c>
      <c r="D112" s="119" t="s">
        <v>141</v>
      </c>
      <c r="E112" s="119" t="s">
        <v>835</v>
      </c>
      <c r="F112" s="119" t="s">
        <v>390</v>
      </c>
      <c r="G112" t="str">
        <f t="shared" si="1"/>
        <v/>
      </c>
      <c r="I112" t="s">
        <v>963</v>
      </c>
      <c r="J112" t="s">
        <v>865</v>
      </c>
    </row>
    <row r="113" spans="1:10" ht="15.15" customHeight="1">
      <c r="A113" s="54" t="e">
        <f>IF(E113=DSSV!$P$7,A112+1,"0")</f>
        <v>#REF!</v>
      </c>
      <c r="B113" s="119">
        <v>24208607136</v>
      </c>
      <c r="C113" s="119" t="s">
        <v>469</v>
      </c>
      <c r="D113" s="119" t="s">
        <v>141</v>
      </c>
      <c r="E113" s="119" t="s">
        <v>835</v>
      </c>
      <c r="F113" s="119" t="s">
        <v>396</v>
      </c>
      <c r="G113" t="str">
        <f t="shared" si="1"/>
        <v/>
      </c>
      <c r="I113" t="s">
        <v>964</v>
      </c>
      <c r="J113" t="s">
        <v>865</v>
      </c>
    </row>
    <row r="114" spans="1:10" ht="15.15" customHeight="1">
      <c r="A114" s="54" t="e">
        <f>IF(E114=DSSV!$P$7,A113+1,"0")</f>
        <v>#REF!</v>
      </c>
      <c r="B114" s="119">
        <v>24208608008</v>
      </c>
      <c r="C114" s="119" t="s">
        <v>479</v>
      </c>
      <c r="D114" s="119" t="s">
        <v>141</v>
      </c>
      <c r="E114" s="119" t="s">
        <v>835</v>
      </c>
      <c r="F114" s="119" t="s">
        <v>390</v>
      </c>
      <c r="G114" t="str">
        <f t="shared" si="1"/>
        <v/>
      </c>
      <c r="I114" t="s">
        <v>965</v>
      </c>
      <c r="J114" t="s">
        <v>865</v>
      </c>
    </row>
    <row r="115" spans="1:10" ht="15.15" customHeight="1">
      <c r="A115" s="54" t="e">
        <f>IF(E115=DSSV!$P$7,A114+1,"0")</f>
        <v>#REF!</v>
      </c>
      <c r="B115" s="119">
        <v>24208614473</v>
      </c>
      <c r="C115" s="119" t="s">
        <v>748</v>
      </c>
      <c r="D115" s="119" t="s">
        <v>141</v>
      </c>
      <c r="E115" s="119" t="s">
        <v>835</v>
      </c>
      <c r="F115" s="119" t="s">
        <v>396</v>
      </c>
      <c r="G115" t="str">
        <f t="shared" si="1"/>
        <v/>
      </c>
      <c r="I115" t="s">
        <v>966</v>
      </c>
      <c r="J115" t="s">
        <v>865</v>
      </c>
    </row>
    <row r="116" spans="1:10" ht="15.15" customHeight="1">
      <c r="A116" s="54" t="e">
        <f>IF(E116=DSSV!$P$7,A115+1,"0")</f>
        <v>#REF!</v>
      </c>
      <c r="B116" s="119">
        <v>24218608367</v>
      </c>
      <c r="C116" s="119" t="s">
        <v>260</v>
      </c>
      <c r="D116" s="119" t="s">
        <v>135</v>
      </c>
      <c r="E116" s="119" t="s">
        <v>835</v>
      </c>
      <c r="F116" s="119" t="s">
        <v>390</v>
      </c>
      <c r="G116" t="str">
        <f t="shared" si="1"/>
        <v/>
      </c>
      <c r="I116" t="s">
        <v>887</v>
      </c>
      <c r="J116" t="s">
        <v>213</v>
      </c>
    </row>
    <row r="117" spans="1:10" ht="15.15" customHeight="1">
      <c r="A117" s="54" t="e">
        <f>IF(E117=DSSV!$P$7,A116+1,"0")</f>
        <v>#REF!</v>
      </c>
      <c r="B117" s="119">
        <v>24208607842</v>
      </c>
      <c r="C117" s="119" t="s">
        <v>643</v>
      </c>
      <c r="D117" s="119" t="s">
        <v>221</v>
      </c>
      <c r="E117" s="119" t="s">
        <v>835</v>
      </c>
      <c r="F117" s="119" t="s">
        <v>390</v>
      </c>
      <c r="G117" t="str">
        <f t="shared" si="1"/>
        <v/>
      </c>
      <c r="I117" t="s">
        <v>967</v>
      </c>
      <c r="J117" t="s">
        <v>865</v>
      </c>
    </row>
    <row r="118" spans="1:10" ht="15.15" customHeight="1">
      <c r="A118" s="54" t="e">
        <f>IF(E118=DSSV!$P$7,A117+1,"0")</f>
        <v>#REF!</v>
      </c>
      <c r="B118" s="119">
        <v>24218615519</v>
      </c>
      <c r="C118" s="119" t="s">
        <v>750</v>
      </c>
      <c r="D118" s="119" t="s">
        <v>258</v>
      </c>
      <c r="E118" s="119" t="s">
        <v>835</v>
      </c>
      <c r="F118" s="119" t="s">
        <v>390</v>
      </c>
      <c r="G118" t="str">
        <f t="shared" si="1"/>
        <v/>
      </c>
      <c r="I118" t="s">
        <v>968</v>
      </c>
      <c r="J118" t="s">
        <v>213</v>
      </c>
    </row>
    <row r="119" spans="1:10" ht="15.15" customHeight="1">
      <c r="A119" s="54" t="e">
        <f>IF(E119=DSSV!$P$7,A118+1,"0")</f>
        <v>#REF!</v>
      </c>
      <c r="B119" s="119">
        <v>2120867800</v>
      </c>
      <c r="C119" s="119" t="s">
        <v>839</v>
      </c>
      <c r="D119" s="119" t="s">
        <v>170</v>
      </c>
      <c r="E119" s="119" t="s">
        <v>835</v>
      </c>
      <c r="F119" s="119" t="s">
        <v>394</v>
      </c>
      <c r="G119" t="str">
        <f t="shared" si="1"/>
        <v/>
      </c>
      <c r="I119" s="137" t="s">
        <v>1180</v>
      </c>
      <c r="J119" t="s">
        <v>865</v>
      </c>
    </row>
    <row r="120" spans="1:10" ht="15.15" customHeight="1">
      <c r="A120" s="54" t="e">
        <f>IF(E120=DSSV!$P$7,A119+1,"0")</f>
        <v>#REF!</v>
      </c>
      <c r="B120" s="119">
        <v>24208608400</v>
      </c>
      <c r="C120" s="119" t="s">
        <v>451</v>
      </c>
      <c r="D120" s="119" t="s">
        <v>170</v>
      </c>
      <c r="E120" s="119" t="s">
        <v>835</v>
      </c>
      <c r="F120" s="119" t="s">
        <v>396</v>
      </c>
      <c r="G120" t="str">
        <f t="shared" si="1"/>
        <v/>
      </c>
      <c r="I120" t="s">
        <v>969</v>
      </c>
      <c r="J120" t="s">
        <v>865</v>
      </c>
    </row>
    <row r="121" spans="1:10" ht="15.15" customHeight="1">
      <c r="A121" s="54" t="e">
        <f>IF(E121=DSSV!$P$7,A120+1,"0")</f>
        <v>#REF!</v>
      </c>
      <c r="B121" s="119">
        <v>24218615679</v>
      </c>
      <c r="C121" s="119" t="s">
        <v>751</v>
      </c>
      <c r="D121" s="119" t="s">
        <v>147</v>
      </c>
      <c r="E121" s="119" t="s">
        <v>835</v>
      </c>
      <c r="F121" s="119" t="s">
        <v>396</v>
      </c>
      <c r="G121" t="str">
        <f t="shared" si="1"/>
        <v/>
      </c>
      <c r="I121" t="s">
        <v>885</v>
      </c>
      <c r="J121" t="s">
        <v>213</v>
      </c>
    </row>
    <row r="122" spans="1:10" ht="15.15" customHeight="1">
      <c r="A122" s="54" t="e">
        <f>IF(E122=DSSV!$P$7,A121+1,"0")</f>
        <v>#REF!</v>
      </c>
      <c r="B122" s="119">
        <v>24208606235</v>
      </c>
      <c r="C122" s="119" t="s">
        <v>420</v>
      </c>
      <c r="D122" s="119" t="s">
        <v>232</v>
      </c>
      <c r="E122" s="119" t="s">
        <v>835</v>
      </c>
      <c r="F122" s="119" t="s">
        <v>390</v>
      </c>
      <c r="G122" t="str">
        <f t="shared" si="1"/>
        <v/>
      </c>
      <c r="I122" t="s">
        <v>970</v>
      </c>
      <c r="J122" t="s">
        <v>865</v>
      </c>
    </row>
    <row r="123" spans="1:10" ht="15.15" customHeight="1">
      <c r="A123" s="54" t="e">
        <f>IF(E123=DSSV!$P$7,A122+1,"0")</f>
        <v>#REF!</v>
      </c>
      <c r="B123" s="119">
        <v>24202200832</v>
      </c>
      <c r="C123" s="119" t="s">
        <v>752</v>
      </c>
      <c r="D123" s="119" t="s">
        <v>148</v>
      </c>
      <c r="E123" s="119" t="s">
        <v>835</v>
      </c>
      <c r="F123" s="119" t="s">
        <v>396</v>
      </c>
      <c r="G123" t="str">
        <f t="shared" si="1"/>
        <v/>
      </c>
      <c r="I123" t="s">
        <v>971</v>
      </c>
      <c r="J123" t="s">
        <v>865</v>
      </c>
    </row>
    <row r="124" spans="1:10" ht="15.15" customHeight="1">
      <c r="A124" s="54" t="e">
        <f>IF(E124=DSSV!$P$7,A123+1,"0")</f>
        <v>#REF!</v>
      </c>
      <c r="B124" s="119">
        <v>24208702869</v>
      </c>
      <c r="C124" s="119" t="s">
        <v>658</v>
      </c>
      <c r="D124" s="119" t="s">
        <v>181</v>
      </c>
      <c r="E124" s="119" t="s">
        <v>840</v>
      </c>
      <c r="F124" s="119" t="s">
        <v>694</v>
      </c>
      <c r="G124" t="str">
        <f t="shared" si="1"/>
        <v/>
      </c>
      <c r="I124" t="s">
        <v>972</v>
      </c>
      <c r="J124" t="s">
        <v>865</v>
      </c>
    </row>
    <row r="125" spans="1:10" ht="15.15" customHeight="1">
      <c r="A125" s="54" t="e">
        <f>IF(E125=DSSV!$P$7,A124+1,"0")</f>
        <v>#REF!</v>
      </c>
      <c r="B125" s="119">
        <v>24208702084</v>
      </c>
      <c r="C125" s="119" t="s">
        <v>654</v>
      </c>
      <c r="D125" s="119" t="s">
        <v>215</v>
      </c>
      <c r="E125" s="119" t="s">
        <v>840</v>
      </c>
      <c r="F125" s="119" t="s">
        <v>694</v>
      </c>
      <c r="G125" t="str">
        <f t="shared" si="1"/>
        <v/>
      </c>
      <c r="I125" t="s">
        <v>973</v>
      </c>
      <c r="J125" t="s">
        <v>865</v>
      </c>
    </row>
    <row r="126" spans="1:10" ht="15.15" customHeight="1">
      <c r="A126" s="54" t="e">
        <f>IF(E126=DSSV!$P$7,A125+1,"0")</f>
        <v>#REF!</v>
      </c>
      <c r="B126" s="119">
        <v>24208701629</v>
      </c>
      <c r="C126" s="119" t="s">
        <v>452</v>
      </c>
      <c r="D126" s="119" t="s">
        <v>269</v>
      </c>
      <c r="E126" s="119" t="s">
        <v>840</v>
      </c>
      <c r="F126" s="119" t="s">
        <v>694</v>
      </c>
      <c r="G126" t="str">
        <f t="shared" si="1"/>
        <v/>
      </c>
      <c r="I126" t="s">
        <v>974</v>
      </c>
      <c r="J126" t="s">
        <v>865</v>
      </c>
    </row>
    <row r="127" spans="1:10" ht="15.15" customHeight="1">
      <c r="A127" s="54" t="e">
        <f>IF(E127=DSSV!$P$7,A126+1,"0")</f>
        <v>#REF!</v>
      </c>
      <c r="B127" s="119">
        <v>24208708302</v>
      </c>
      <c r="C127" s="119" t="s">
        <v>462</v>
      </c>
      <c r="D127" s="119" t="s">
        <v>127</v>
      </c>
      <c r="E127" s="119" t="s">
        <v>840</v>
      </c>
      <c r="F127" s="119" t="s">
        <v>694</v>
      </c>
      <c r="G127" t="str">
        <f t="shared" si="1"/>
        <v/>
      </c>
      <c r="I127" t="s">
        <v>975</v>
      </c>
      <c r="J127" t="s">
        <v>865</v>
      </c>
    </row>
    <row r="128" spans="1:10" ht="15.15" customHeight="1">
      <c r="A128" s="54" t="e">
        <f>IF(E128=DSSV!$P$7,A127+1,"0")</f>
        <v>#REF!</v>
      </c>
      <c r="B128" s="119">
        <v>24208716602</v>
      </c>
      <c r="C128" s="119" t="s">
        <v>703</v>
      </c>
      <c r="D128" s="119" t="s">
        <v>211</v>
      </c>
      <c r="E128" s="119" t="s">
        <v>840</v>
      </c>
      <c r="F128" s="119" t="s">
        <v>694</v>
      </c>
      <c r="G128" t="str">
        <f t="shared" si="1"/>
        <v/>
      </c>
      <c r="I128" t="s">
        <v>976</v>
      </c>
      <c r="J128" t="s">
        <v>865</v>
      </c>
    </row>
    <row r="129" spans="1:10" ht="15.15" customHeight="1">
      <c r="A129" s="54" t="e">
        <f>IF(E129=DSSV!$P$7,A128+1,"0")</f>
        <v>#REF!</v>
      </c>
      <c r="B129" s="119">
        <v>24208701767</v>
      </c>
      <c r="C129" s="119" t="s">
        <v>595</v>
      </c>
      <c r="D129" s="119" t="s">
        <v>207</v>
      </c>
      <c r="E129" s="119" t="s">
        <v>840</v>
      </c>
      <c r="F129" s="119" t="s">
        <v>694</v>
      </c>
      <c r="G129" t="str">
        <f t="shared" si="1"/>
        <v/>
      </c>
      <c r="I129" t="s">
        <v>977</v>
      </c>
      <c r="J129" t="s">
        <v>865</v>
      </c>
    </row>
    <row r="130" spans="1:10" ht="15.15" customHeight="1">
      <c r="A130" s="54" t="e">
        <f>IF(E130=DSSV!$P$7,A129+1,"0")</f>
        <v>#REF!</v>
      </c>
      <c r="B130" s="119">
        <v>24218710128</v>
      </c>
      <c r="C130" s="119" t="s">
        <v>358</v>
      </c>
      <c r="D130" s="119" t="s">
        <v>663</v>
      </c>
      <c r="E130" s="119" t="s">
        <v>840</v>
      </c>
      <c r="F130" s="119" t="s">
        <v>694</v>
      </c>
      <c r="G130" t="str">
        <f t="shared" si="1"/>
        <v/>
      </c>
      <c r="I130" t="s">
        <v>978</v>
      </c>
      <c r="J130" t="s">
        <v>213</v>
      </c>
    </row>
    <row r="131" spans="1:10" ht="15.15" customHeight="1">
      <c r="A131" s="54" t="e">
        <f>IF(E131=DSSV!$P$7,A130+1,"0")</f>
        <v>#REF!</v>
      </c>
      <c r="B131" s="119">
        <v>24208701681</v>
      </c>
      <c r="C131" s="119" t="s">
        <v>734</v>
      </c>
      <c r="D131" s="119" t="s">
        <v>270</v>
      </c>
      <c r="E131" s="119" t="s">
        <v>840</v>
      </c>
      <c r="F131" s="119" t="s">
        <v>694</v>
      </c>
      <c r="G131" t="str">
        <f t="shared" ref="G131:G194" si="2">IF(ISNA(H131),"NỢ HP","")</f>
        <v/>
      </c>
      <c r="I131" t="s">
        <v>935</v>
      </c>
      <c r="J131" t="s">
        <v>865</v>
      </c>
    </row>
    <row r="132" spans="1:10" ht="15.15" customHeight="1">
      <c r="A132" s="54" t="e">
        <f>IF(E132=DSSV!$P$7,A131+1,"0")</f>
        <v>#REF!</v>
      </c>
      <c r="B132" s="119">
        <v>24218604698</v>
      </c>
      <c r="C132" s="119" t="s">
        <v>297</v>
      </c>
      <c r="D132" s="119" t="s">
        <v>134</v>
      </c>
      <c r="E132" s="119" t="s">
        <v>840</v>
      </c>
      <c r="F132" s="119" t="s">
        <v>694</v>
      </c>
      <c r="G132" t="str">
        <f t="shared" si="2"/>
        <v/>
      </c>
      <c r="I132" t="s">
        <v>979</v>
      </c>
      <c r="J132" t="s">
        <v>213</v>
      </c>
    </row>
    <row r="133" spans="1:10" ht="15.15" customHeight="1">
      <c r="A133" s="54" t="e">
        <f>IF(E133=DSSV!$P$7,A132+1,"0")</f>
        <v>#REF!</v>
      </c>
      <c r="B133" s="119">
        <v>24218716675</v>
      </c>
      <c r="C133" s="119" t="s">
        <v>383</v>
      </c>
      <c r="D133" s="119" t="s">
        <v>255</v>
      </c>
      <c r="E133" s="119" t="s">
        <v>840</v>
      </c>
      <c r="F133" s="119" t="s">
        <v>694</v>
      </c>
      <c r="G133" t="str">
        <f t="shared" si="2"/>
        <v/>
      </c>
      <c r="I133" t="s">
        <v>980</v>
      </c>
      <c r="J133" t="s">
        <v>213</v>
      </c>
    </row>
    <row r="134" spans="1:10" ht="15.15" customHeight="1">
      <c r="A134" s="54" t="e">
        <f>IF(E134=DSSV!$P$7,A133+1,"0")</f>
        <v>#REF!</v>
      </c>
      <c r="B134" s="119">
        <v>24208702549</v>
      </c>
      <c r="C134" s="119" t="s">
        <v>262</v>
      </c>
      <c r="D134" s="119" t="s">
        <v>193</v>
      </c>
      <c r="E134" s="119" t="s">
        <v>840</v>
      </c>
      <c r="F134" s="119" t="s">
        <v>694</v>
      </c>
      <c r="G134" t="str">
        <f t="shared" si="2"/>
        <v/>
      </c>
      <c r="I134" t="s">
        <v>981</v>
      </c>
      <c r="J134" t="s">
        <v>865</v>
      </c>
    </row>
    <row r="135" spans="1:10" ht="15.15" customHeight="1">
      <c r="A135" s="54" t="e">
        <f>IF(E135=DSSV!$P$7,A134+1,"0")</f>
        <v>#REF!</v>
      </c>
      <c r="B135" s="119">
        <v>24218711527</v>
      </c>
      <c r="C135" s="119" t="s">
        <v>736</v>
      </c>
      <c r="D135" s="119" t="s">
        <v>213</v>
      </c>
      <c r="E135" s="119" t="s">
        <v>840</v>
      </c>
      <c r="F135" s="119" t="s">
        <v>694</v>
      </c>
      <c r="G135" t="str">
        <f t="shared" si="2"/>
        <v/>
      </c>
      <c r="I135" t="s">
        <v>925</v>
      </c>
      <c r="J135" t="s">
        <v>213</v>
      </c>
    </row>
    <row r="136" spans="1:10" ht="15.15" customHeight="1">
      <c r="A136" s="54" t="e">
        <f>IF(E136=DSSV!$P$7,A135+1,"0")</f>
        <v>#REF!</v>
      </c>
      <c r="B136" s="119">
        <v>24208711710</v>
      </c>
      <c r="C136" s="119" t="s">
        <v>262</v>
      </c>
      <c r="D136" s="119" t="s">
        <v>208</v>
      </c>
      <c r="E136" s="119" t="s">
        <v>840</v>
      </c>
      <c r="F136" s="119" t="s">
        <v>694</v>
      </c>
      <c r="G136" t="str">
        <f t="shared" si="2"/>
        <v/>
      </c>
      <c r="I136" t="s">
        <v>982</v>
      </c>
      <c r="J136" t="s">
        <v>865</v>
      </c>
    </row>
    <row r="137" spans="1:10" ht="15.15" customHeight="1">
      <c r="A137" s="54" t="e">
        <f>IF(E137=DSSV!$P$7,A136+1,"0")</f>
        <v>#REF!</v>
      </c>
      <c r="B137" s="119">
        <v>24218715404</v>
      </c>
      <c r="C137" s="119" t="s">
        <v>737</v>
      </c>
      <c r="D137" s="119" t="s">
        <v>296</v>
      </c>
      <c r="E137" s="119" t="s">
        <v>840</v>
      </c>
      <c r="F137" s="119" t="s">
        <v>694</v>
      </c>
      <c r="G137" t="str">
        <f t="shared" si="2"/>
        <v/>
      </c>
      <c r="I137" t="s">
        <v>888</v>
      </c>
      <c r="J137" t="s">
        <v>213</v>
      </c>
    </row>
    <row r="138" spans="1:10" ht="15.15" customHeight="1">
      <c r="A138" s="54" t="e">
        <f>IF(E138=DSSV!$P$7,A137+1,"0")</f>
        <v>#REF!</v>
      </c>
      <c r="B138" s="119">
        <v>24208708235</v>
      </c>
      <c r="C138" s="119" t="s">
        <v>651</v>
      </c>
      <c r="D138" s="119" t="s">
        <v>203</v>
      </c>
      <c r="E138" s="119" t="s">
        <v>840</v>
      </c>
      <c r="F138" s="119" t="s">
        <v>694</v>
      </c>
      <c r="G138" t="str">
        <f t="shared" si="2"/>
        <v/>
      </c>
      <c r="I138" t="s">
        <v>943</v>
      </c>
      <c r="J138" t="s">
        <v>865</v>
      </c>
    </row>
    <row r="139" spans="1:10" ht="15.15" customHeight="1">
      <c r="A139" s="54" t="e">
        <f>IF(E139=DSSV!$P$7,A138+1,"0")</f>
        <v>#REF!</v>
      </c>
      <c r="B139" s="119">
        <v>24218716882</v>
      </c>
      <c r="C139" s="119" t="s">
        <v>299</v>
      </c>
      <c r="D139" s="119" t="s">
        <v>235</v>
      </c>
      <c r="E139" s="119" t="s">
        <v>840</v>
      </c>
      <c r="F139" s="119" t="s">
        <v>694</v>
      </c>
      <c r="G139" t="str">
        <f t="shared" si="2"/>
        <v/>
      </c>
      <c r="I139" t="s">
        <v>983</v>
      </c>
      <c r="J139" t="s">
        <v>213</v>
      </c>
    </row>
    <row r="140" spans="1:10" ht="15.15" customHeight="1">
      <c r="A140" s="54" t="e">
        <f>IF(E140=DSSV!$P$7,A139+1,"0")</f>
        <v>#REF!</v>
      </c>
      <c r="B140" s="119">
        <v>24208706667</v>
      </c>
      <c r="C140" s="119" t="s">
        <v>744</v>
      </c>
      <c r="D140" s="119" t="s">
        <v>200</v>
      </c>
      <c r="E140" s="119" t="s">
        <v>840</v>
      </c>
      <c r="F140" s="119" t="s">
        <v>694</v>
      </c>
      <c r="G140" t="str">
        <f t="shared" si="2"/>
        <v/>
      </c>
      <c r="I140" t="s">
        <v>959</v>
      </c>
      <c r="J140" t="s">
        <v>865</v>
      </c>
    </row>
    <row r="141" spans="1:10" ht="15.15" customHeight="1">
      <c r="A141" s="54" t="e">
        <f>IF(E141=DSSV!$P$7,A140+1,"0")</f>
        <v>#REF!</v>
      </c>
      <c r="B141" s="119">
        <v>24208704289</v>
      </c>
      <c r="C141" s="119" t="s">
        <v>749</v>
      </c>
      <c r="D141" s="119" t="s">
        <v>141</v>
      </c>
      <c r="E141" s="119" t="s">
        <v>840</v>
      </c>
      <c r="F141" s="119" t="s">
        <v>694</v>
      </c>
      <c r="G141" t="str">
        <f t="shared" si="2"/>
        <v/>
      </c>
      <c r="I141" t="s">
        <v>984</v>
      </c>
      <c r="J141" t="s">
        <v>865</v>
      </c>
    </row>
    <row r="142" spans="1:10" ht="15.15" customHeight="1">
      <c r="A142" s="54" t="e">
        <f>IF(E142=DSSV!$P$7,A141+1,"0")</f>
        <v>#REF!</v>
      </c>
      <c r="B142" s="119">
        <v>24202105250</v>
      </c>
      <c r="C142" s="119" t="s">
        <v>579</v>
      </c>
      <c r="D142" s="119" t="s">
        <v>181</v>
      </c>
      <c r="E142" s="119" t="s">
        <v>841</v>
      </c>
      <c r="F142" s="119" t="s">
        <v>393</v>
      </c>
      <c r="G142" t="str">
        <f t="shared" si="2"/>
        <v/>
      </c>
      <c r="I142" t="s">
        <v>933</v>
      </c>
      <c r="J142" t="s">
        <v>865</v>
      </c>
    </row>
    <row r="143" spans="1:10" ht="15.15" customHeight="1">
      <c r="A143" s="54" t="e">
        <f>IF(E143=DSSV!$P$7,A142+1,"0")</f>
        <v>#REF!</v>
      </c>
      <c r="B143" s="119">
        <v>24202108686</v>
      </c>
      <c r="C143" s="119" t="s">
        <v>753</v>
      </c>
      <c r="D143" s="119" t="s">
        <v>181</v>
      </c>
      <c r="E143" s="119" t="s">
        <v>841</v>
      </c>
      <c r="F143" s="119" t="s">
        <v>393</v>
      </c>
      <c r="G143" t="str">
        <f t="shared" si="2"/>
        <v/>
      </c>
      <c r="I143" t="s">
        <v>912</v>
      </c>
      <c r="J143" t="s">
        <v>865</v>
      </c>
    </row>
    <row r="144" spans="1:10" ht="15.15" customHeight="1">
      <c r="A144" s="54" t="e">
        <f>IF(E144=DSSV!$P$7,A143+1,"0")</f>
        <v>#REF!</v>
      </c>
      <c r="B144" s="119">
        <v>24202102880</v>
      </c>
      <c r="C144" s="119" t="s">
        <v>328</v>
      </c>
      <c r="D144" s="119" t="s">
        <v>215</v>
      </c>
      <c r="E144" s="119" t="s">
        <v>841</v>
      </c>
      <c r="F144" s="119" t="s">
        <v>393</v>
      </c>
      <c r="G144" t="str">
        <f t="shared" si="2"/>
        <v/>
      </c>
      <c r="I144" t="s">
        <v>985</v>
      </c>
      <c r="J144" t="s">
        <v>865</v>
      </c>
    </row>
    <row r="145" spans="1:10" ht="15.15" customHeight="1">
      <c r="A145" s="54" t="e">
        <f>IF(E145=DSSV!$P$7,A144+1,"0")</f>
        <v>#REF!</v>
      </c>
      <c r="B145" s="119">
        <v>24212102982</v>
      </c>
      <c r="C145" s="119" t="s">
        <v>754</v>
      </c>
      <c r="D145" s="119" t="s">
        <v>209</v>
      </c>
      <c r="E145" s="119" t="s">
        <v>841</v>
      </c>
      <c r="F145" s="119" t="s">
        <v>393</v>
      </c>
      <c r="G145" t="str">
        <f t="shared" si="2"/>
        <v/>
      </c>
      <c r="I145" t="s">
        <v>986</v>
      </c>
      <c r="J145" t="s">
        <v>213</v>
      </c>
    </row>
    <row r="146" spans="1:10" ht="15.15" customHeight="1">
      <c r="A146" s="54" t="e">
        <f>IF(E146=DSSV!$P$7,A145+1,"0")</f>
        <v>#REF!</v>
      </c>
      <c r="B146" s="119">
        <v>24212108906</v>
      </c>
      <c r="C146" s="119" t="s">
        <v>755</v>
      </c>
      <c r="D146" s="119" t="s">
        <v>209</v>
      </c>
      <c r="E146" s="119" t="s">
        <v>841</v>
      </c>
      <c r="F146" s="119" t="s">
        <v>393</v>
      </c>
      <c r="G146" t="str">
        <f t="shared" si="2"/>
        <v/>
      </c>
      <c r="I146" t="s">
        <v>987</v>
      </c>
      <c r="J146" t="s">
        <v>213</v>
      </c>
    </row>
    <row r="147" spans="1:10" ht="15.15" customHeight="1">
      <c r="A147" s="54" t="e">
        <f>IF(E147=DSSV!$P$7,A146+1,"0")</f>
        <v>#REF!</v>
      </c>
      <c r="B147" s="119">
        <v>24202101333</v>
      </c>
      <c r="C147" s="119" t="s">
        <v>467</v>
      </c>
      <c r="D147" s="119" t="s">
        <v>645</v>
      </c>
      <c r="E147" s="119" t="s">
        <v>841</v>
      </c>
      <c r="F147" s="119" t="s">
        <v>393</v>
      </c>
      <c r="G147" t="str">
        <f t="shared" si="2"/>
        <v/>
      </c>
      <c r="I147" t="s">
        <v>988</v>
      </c>
      <c r="J147" t="s">
        <v>865</v>
      </c>
    </row>
    <row r="148" spans="1:10" ht="15.15" customHeight="1">
      <c r="A148" s="54" t="e">
        <f>IF(E148=DSSV!$P$7,A147+1,"0")</f>
        <v>#REF!</v>
      </c>
      <c r="B148" s="119">
        <v>24202102293</v>
      </c>
      <c r="C148" s="119" t="s">
        <v>431</v>
      </c>
      <c r="D148" s="119" t="s">
        <v>335</v>
      </c>
      <c r="E148" s="119" t="s">
        <v>841</v>
      </c>
      <c r="F148" s="119" t="s">
        <v>393</v>
      </c>
      <c r="G148" t="str">
        <f t="shared" si="2"/>
        <v/>
      </c>
      <c r="I148" t="s">
        <v>864</v>
      </c>
      <c r="J148" t="s">
        <v>865</v>
      </c>
    </row>
    <row r="149" spans="1:10" ht="15.15" customHeight="1">
      <c r="A149" s="54" t="e">
        <f>IF(E149=DSSV!$P$7,A148+1,"0")</f>
        <v>#REF!</v>
      </c>
      <c r="B149" s="119">
        <v>24211708928</v>
      </c>
      <c r="C149" s="119" t="s">
        <v>430</v>
      </c>
      <c r="D149" s="119" t="s">
        <v>756</v>
      </c>
      <c r="E149" s="119" t="s">
        <v>841</v>
      </c>
      <c r="F149" s="119" t="s">
        <v>393</v>
      </c>
      <c r="G149" t="str">
        <f t="shared" si="2"/>
        <v/>
      </c>
      <c r="I149" t="s">
        <v>989</v>
      </c>
      <c r="J149" t="s">
        <v>213</v>
      </c>
    </row>
    <row r="150" spans="1:10" ht="15.15" customHeight="1">
      <c r="A150" s="54" t="e">
        <f>IF(E150=DSSV!$P$7,A149+1,"0")</f>
        <v>#REF!</v>
      </c>
      <c r="B150" s="119">
        <v>24202102915</v>
      </c>
      <c r="C150" s="119" t="s">
        <v>757</v>
      </c>
      <c r="D150" s="119" t="s">
        <v>182</v>
      </c>
      <c r="E150" s="119" t="s">
        <v>841</v>
      </c>
      <c r="F150" s="119" t="s">
        <v>393</v>
      </c>
      <c r="G150" t="str">
        <f t="shared" si="2"/>
        <v/>
      </c>
      <c r="I150" t="s">
        <v>990</v>
      </c>
      <c r="J150" t="s">
        <v>865</v>
      </c>
    </row>
    <row r="151" spans="1:10" ht="15.15" customHeight="1">
      <c r="A151" s="54" t="e">
        <f>IF(E151=DSSV!$P$7,A150+1,"0")</f>
        <v>#REF!</v>
      </c>
      <c r="B151" s="119">
        <v>24202101978</v>
      </c>
      <c r="C151" s="119" t="s">
        <v>438</v>
      </c>
      <c r="D151" s="119" t="s">
        <v>269</v>
      </c>
      <c r="E151" s="119" t="s">
        <v>841</v>
      </c>
      <c r="F151" s="119" t="s">
        <v>393</v>
      </c>
      <c r="G151" t="str">
        <f t="shared" si="2"/>
        <v/>
      </c>
      <c r="I151" t="s">
        <v>991</v>
      </c>
      <c r="J151" t="s">
        <v>865</v>
      </c>
    </row>
    <row r="152" spans="1:10" ht="15.15" customHeight="1">
      <c r="A152" s="54" t="e">
        <f>IF(E152=DSSV!$P$7,A151+1,"0")</f>
        <v>#REF!</v>
      </c>
      <c r="B152" s="119">
        <v>24202101980</v>
      </c>
      <c r="C152" s="119" t="s">
        <v>553</v>
      </c>
      <c r="D152" s="119" t="s">
        <v>269</v>
      </c>
      <c r="E152" s="119" t="s">
        <v>841</v>
      </c>
      <c r="F152" s="119" t="s">
        <v>393</v>
      </c>
      <c r="G152" t="str">
        <f t="shared" si="2"/>
        <v/>
      </c>
      <c r="I152" t="s">
        <v>866</v>
      </c>
      <c r="J152" t="s">
        <v>865</v>
      </c>
    </row>
    <row r="153" spans="1:10" ht="15.15" customHeight="1">
      <c r="A153" s="54" t="e">
        <f>IF(E153=DSSV!$P$7,A152+1,"0")</f>
        <v>#REF!</v>
      </c>
      <c r="B153" s="119">
        <v>24202104196</v>
      </c>
      <c r="C153" s="119" t="s">
        <v>581</v>
      </c>
      <c r="D153" s="119" t="s">
        <v>269</v>
      </c>
      <c r="E153" s="119" t="s">
        <v>841</v>
      </c>
      <c r="F153" s="119" t="s">
        <v>393</v>
      </c>
      <c r="G153" t="str">
        <f t="shared" si="2"/>
        <v/>
      </c>
      <c r="I153" t="s">
        <v>902</v>
      </c>
      <c r="J153" t="s">
        <v>865</v>
      </c>
    </row>
    <row r="154" spans="1:10" ht="15.15" customHeight="1">
      <c r="A154" s="54" t="e">
        <f>IF(E154=DSSV!$P$7,A153+1,"0")</f>
        <v>#REF!</v>
      </c>
      <c r="B154" s="119">
        <v>24211215291</v>
      </c>
      <c r="C154" s="119" t="s">
        <v>554</v>
      </c>
      <c r="D154" s="119" t="s">
        <v>356</v>
      </c>
      <c r="E154" s="119" t="s">
        <v>841</v>
      </c>
      <c r="F154" s="119" t="s">
        <v>393</v>
      </c>
      <c r="G154" t="str">
        <f t="shared" si="2"/>
        <v/>
      </c>
      <c r="I154" t="s">
        <v>992</v>
      </c>
      <c r="J154" t="s">
        <v>213</v>
      </c>
    </row>
    <row r="155" spans="1:10" ht="15.15" customHeight="1">
      <c r="A155" s="54" t="e">
        <f>IF(E155=DSSV!$P$7,A154+1,"0")</f>
        <v>#REF!</v>
      </c>
      <c r="B155" s="119">
        <v>24212101107</v>
      </c>
      <c r="C155" s="119" t="s">
        <v>318</v>
      </c>
      <c r="D155" s="119" t="s">
        <v>230</v>
      </c>
      <c r="E155" s="119" t="s">
        <v>841</v>
      </c>
      <c r="F155" s="119" t="s">
        <v>393</v>
      </c>
      <c r="G155" t="str">
        <f t="shared" si="2"/>
        <v/>
      </c>
      <c r="I155" t="s">
        <v>993</v>
      </c>
      <c r="J155" t="s">
        <v>213</v>
      </c>
    </row>
    <row r="156" spans="1:10" ht="15.15" customHeight="1">
      <c r="A156" s="54" t="e">
        <f>IF(E156=DSSV!$P$7,A155+1,"0")</f>
        <v>#REF!</v>
      </c>
      <c r="B156" s="119">
        <v>24212101931</v>
      </c>
      <c r="C156" s="119" t="s">
        <v>320</v>
      </c>
      <c r="D156" s="119" t="s">
        <v>230</v>
      </c>
      <c r="E156" s="119" t="s">
        <v>841</v>
      </c>
      <c r="F156" s="119" t="s">
        <v>393</v>
      </c>
      <c r="G156" t="str">
        <f t="shared" si="2"/>
        <v/>
      </c>
      <c r="I156" t="s">
        <v>994</v>
      </c>
      <c r="J156" t="s">
        <v>213</v>
      </c>
    </row>
    <row r="157" spans="1:10" ht="15.15" customHeight="1">
      <c r="A157" s="54" t="e">
        <f>IF(E157=DSSV!$P$7,A156+1,"0")</f>
        <v>#REF!</v>
      </c>
      <c r="B157" s="119">
        <v>24212116192</v>
      </c>
      <c r="C157" s="119" t="s">
        <v>339</v>
      </c>
      <c r="D157" s="119" t="s">
        <v>230</v>
      </c>
      <c r="E157" s="119" t="s">
        <v>841</v>
      </c>
      <c r="F157" s="119" t="s">
        <v>393</v>
      </c>
      <c r="G157" t="str">
        <f t="shared" si="2"/>
        <v/>
      </c>
      <c r="I157" t="s">
        <v>995</v>
      </c>
      <c r="J157" t="s">
        <v>213</v>
      </c>
    </row>
    <row r="158" spans="1:10" ht="15.15" customHeight="1">
      <c r="A158" s="54" t="e">
        <f>IF(E158=DSSV!$P$7,A157+1,"0")</f>
        <v>#REF!</v>
      </c>
      <c r="B158" s="119">
        <v>2221214370</v>
      </c>
      <c r="C158" s="119" t="s">
        <v>320</v>
      </c>
      <c r="D158" s="119" t="s">
        <v>217</v>
      </c>
      <c r="E158" s="119" t="s">
        <v>841</v>
      </c>
      <c r="F158" s="119" t="s">
        <v>367</v>
      </c>
      <c r="G158" t="str">
        <f t="shared" si="2"/>
        <v/>
      </c>
      <c r="I158" s="137" t="s">
        <v>1181</v>
      </c>
      <c r="J158" t="s">
        <v>213</v>
      </c>
    </row>
    <row r="159" spans="1:10" ht="15.15" customHeight="1">
      <c r="A159" s="54" t="e">
        <f>IF(E159=DSSV!$P$7,A158+1,"0")</f>
        <v>#REF!</v>
      </c>
      <c r="B159" s="119">
        <v>24212103868</v>
      </c>
      <c r="C159" s="119" t="s">
        <v>415</v>
      </c>
      <c r="D159" s="119" t="s">
        <v>217</v>
      </c>
      <c r="E159" s="119" t="s">
        <v>841</v>
      </c>
      <c r="F159" s="119" t="s">
        <v>393</v>
      </c>
      <c r="G159" t="str">
        <f t="shared" si="2"/>
        <v/>
      </c>
      <c r="I159" t="s">
        <v>996</v>
      </c>
      <c r="J159" t="s">
        <v>213</v>
      </c>
    </row>
    <row r="160" spans="1:10" ht="15.15" customHeight="1">
      <c r="A160" s="54" t="e">
        <f>IF(E160=DSSV!$P$7,A159+1,"0")</f>
        <v>#REF!</v>
      </c>
      <c r="B160" s="119">
        <v>24212108532</v>
      </c>
      <c r="C160" s="119" t="s">
        <v>306</v>
      </c>
      <c r="D160" s="119" t="s">
        <v>217</v>
      </c>
      <c r="E160" s="119" t="s">
        <v>841</v>
      </c>
      <c r="F160" s="119" t="s">
        <v>393</v>
      </c>
      <c r="G160" t="str">
        <f t="shared" si="2"/>
        <v/>
      </c>
      <c r="I160" t="s">
        <v>997</v>
      </c>
      <c r="J160" t="s">
        <v>213</v>
      </c>
    </row>
    <row r="161" spans="1:10" ht="15.15" customHeight="1">
      <c r="A161" s="54" t="e">
        <f>IF(E161=DSSV!$P$7,A160+1,"0")</f>
        <v>#REF!</v>
      </c>
      <c r="B161" s="119">
        <v>24202116548</v>
      </c>
      <c r="C161" s="119" t="s">
        <v>568</v>
      </c>
      <c r="D161" s="119" t="s">
        <v>150</v>
      </c>
      <c r="E161" s="119" t="s">
        <v>841</v>
      </c>
      <c r="F161" s="119" t="s">
        <v>393</v>
      </c>
      <c r="G161" t="str">
        <f t="shared" si="2"/>
        <v/>
      </c>
      <c r="I161" t="s">
        <v>998</v>
      </c>
      <c r="J161" t="s">
        <v>865</v>
      </c>
    </row>
    <row r="162" spans="1:10" ht="15.15" customHeight="1">
      <c r="A162" s="54" t="e">
        <f>IF(E162=DSSV!$P$7,A161+1,"0")</f>
        <v>#REF!</v>
      </c>
      <c r="B162" s="119">
        <v>24203203695</v>
      </c>
      <c r="C162" s="119" t="s">
        <v>759</v>
      </c>
      <c r="D162" s="119" t="s">
        <v>150</v>
      </c>
      <c r="E162" s="119" t="s">
        <v>841</v>
      </c>
      <c r="F162" s="119" t="s">
        <v>393</v>
      </c>
      <c r="G162" t="str">
        <f t="shared" si="2"/>
        <v/>
      </c>
      <c r="I162" t="s">
        <v>877</v>
      </c>
      <c r="J162" t="s">
        <v>865</v>
      </c>
    </row>
    <row r="163" spans="1:10" ht="15.15" customHeight="1">
      <c r="A163" s="54" t="e">
        <f>IF(E163=DSSV!$P$7,A162+1,"0")</f>
        <v>#REF!</v>
      </c>
      <c r="B163" s="119">
        <v>24202104182</v>
      </c>
      <c r="C163" s="119" t="s">
        <v>533</v>
      </c>
      <c r="D163" s="119" t="s">
        <v>223</v>
      </c>
      <c r="E163" s="119" t="s">
        <v>841</v>
      </c>
      <c r="F163" s="119" t="s">
        <v>393</v>
      </c>
      <c r="G163" t="str">
        <f t="shared" si="2"/>
        <v/>
      </c>
      <c r="I163" t="s">
        <v>999</v>
      </c>
      <c r="J163" t="s">
        <v>865</v>
      </c>
    </row>
    <row r="164" spans="1:10" ht="15.15" customHeight="1">
      <c r="A164" s="54" t="e">
        <f>IF(E164=DSSV!$P$7,A163+1,"0")</f>
        <v>#REF!</v>
      </c>
      <c r="B164" s="119">
        <v>24202107589</v>
      </c>
      <c r="C164" s="119" t="s">
        <v>347</v>
      </c>
      <c r="D164" s="119" t="s">
        <v>140</v>
      </c>
      <c r="E164" s="119" t="s">
        <v>841</v>
      </c>
      <c r="F164" s="119" t="s">
        <v>393</v>
      </c>
      <c r="G164" t="str">
        <f t="shared" si="2"/>
        <v/>
      </c>
      <c r="I164" t="s">
        <v>1000</v>
      </c>
      <c r="J164" t="s">
        <v>865</v>
      </c>
    </row>
    <row r="165" spans="1:10" ht="15.15" customHeight="1">
      <c r="A165" s="54" t="e">
        <f>IF(E165=DSSV!$P$7,A164+1,"0")</f>
        <v>#REF!</v>
      </c>
      <c r="B165" s="119">
        <v>24212105283</v>
      </c>
      <c r="C165" s="119" t="s">
        <v>418</v>
      </c>
      <c r="D165" s="119" t="s">
        <v>155</v>
      </c>
      <c r="E165" s="119" t="s">
        <v>841</v>
      </c>
      <c r="F165" s="119" t="s">
        <v>393</v>
      </c>
      <c r="G165" t="str">
        <f t="shared" si="2"/>
        <v/>
      </c>
      <c r="I165" t="s">
        <v>1001</v>
      </c>
      <c r="J165" t="s">
        <v>213</v>
      </c>
    </row>
    <row r="166" spans="1:10" ht="15.15" customHeight="1">
      <c r="A166" s="54" t="e">
        <f>IF(E166=DSSV!$P$7,A165+1,"0")</f>
        <v>#REF!</v>
      </c>
      <c r="B166" s="119">
        <v>24212116661</v>
      </c>
      <c r="C166" s="119" t="s">
        <v>266</v>
      </c>
      <c r="D166" s="119" t="s">
        <v>155</v>
      </c>
      <c r="E166" s="119" t="s">
        <v>841</v>
      </c>
      <c r="F166" s="119" t="s">
        <v>393</v>
      </c>
      <c r="G166" t="str">
        <f t="shared" si="2"/>
        <v/>
      </c>
      <c r="I166" t="s">
        <v>898</v>
      </c>
      <c r="J166" t="s">
        <v>213</v>
      </c>
    </row>
    <row r="167" spans="1:10" ht="15.15" customHeight="1">
      <c r="A167" s="54" t="e">
        <f>IF(E167=DSSV!$P$7,A166+1,"0")</f>
        <v>#REF!</v>
      </c>
      <c r="B167" s="119">
        <v>24202103931</v>
      </c>
      <c r="C167" s="119" t="s">
        <v>545</v>
      </c>
      <c r="D167" s="119" t="s">
        <v>243</v>
      </c>
      <c r="E167" s="119" t="s">
        <v>841</v>
      </c>
      <c r="F167" s="119" t="s">
        <v>393</v>
      </c>
      <c r="G167" t="str">
        <f t="shared" si="2"/>
        <v/>
      </c>
      <c r="I167" t="s">
        <v>1002</v>
      </c>
      <c r="J167" t="s">
        <v>865</v>
      </c>
    </row>
    <row r="168" spans="1:10" ht="15.15" customHeight="1">
      <c r="A168" s="54" t="e">
        <f>IF(E168=DSSV!$P$7,A167+1,"0")</f>
        <v>#REF!</v>
      </c>
      <c r="B168" s="119">
        <v>24202116549</v>
      </c>
      <c r="C168" s="119" t="s">
        <v>416</v>
      </c>
      <c r="D168" s="119" t="s">
        <v>243</v>
      </c>
      <c r="E168" s="119" t="s">
        <v>841</v>
      </c>
      <c r="F168" s="119" t="s">
        <v>393</v>
      </c>
      <c r="G168" t="str">
        <f t="shared" si="2"/>
        <v/>
      </c>
      <c r="I168" t="s">
        <v>928</v>
      </c>
      <c r="J168" t="s">
        <v>865</v>
      </c>
    </row>
    <row r="169" spans="1:10" ht="15.15" customHeight="1">
      <c r="A169" s="54" t="e">
        <f>IF(E169=DSSV!$P$7,A168+1,"0")</f>
        <v>#REF!</v>
      </c>
      <c r="B169" s="119">
        <v>24212100514</v>
      </c>
      <c r="C169" s="119" t="s">
        <v>338</v>
      </c>
      <c r="D169" s="119" t="s">
        <v>198</v>
      </c>
      <c r="E169" s="119" t="s">
        <v>841</v>
      </c>
      <c r="F169" s="119" t="s">
        <v>393</v>
      </c>
      <c r="G169" t="str">
        <f t="shared" si="2"/>
        <v/>
      </c>
      <c r="I169" t="s">
        <v>1003</v>
      </c>
      <c r="J169" t="s">
        <v>213</v>
      </c>
    </row>
    <row r="170" spans="1:10" ht="15.15" customHeight="1">
      <c r="A170" s="54" t="e">
        <f>IF(E170=DSSV!$P$7,A169+1,"0")</f>
        <v>#REF!</v>
      </c>
      <c r="B170" s="119">
        <v>24212101932</v>
      </c>
      <c r="C170" s="119" t="s">
        <v>634</v>
      </c>
      <c r="D170" s="119" t="s">
        <v>198</v>
      </c>
      <c r="E170" s="119" t="s">
        <v>841</v>
      </c>
      <c r="F170" s="119" t="s">
        <v>393</v>
      </c>
      <c r="G170" t="str">
        <f t="shared" si="2"/>
        <v/>
      </c>
      <c r="I170" t="s">
        <v>1004</v>
      </c>
      <c r="J170" t="s">
        <v>213</v>
      </c>
    </row>
    <row r="171" spans="1:10" ht="15.15" customHeight="1">
      <c r="A171" s="54" t="e">
        <f>IF(E171=DSSV!$P$7,A170+1,"0")</f>
        <v>#REF!</v>
      </c>
      <c r="B171" s="119">
        <v>2221214471</v>
      </c>
      <c r="C171" s="119" t="s">
        <v>591</v>
      </c>
      <c r="D171" s="119" t="s">
        <v>177</v>
      </c>
      <c r="E171" s="119" t="s">
        <v>841</v>
      </c>
      <c r="F171" s="119" t="s">
        <v>367</v>
      </c>
      <c r="G171" t="str">
        <f t="shared" si="2"/>
        <v/>
      </c>
      <c r="I171" s="137" t="s">
        <v>1182</v>
      </c>
      <c r="J171" t="s">
        <v>213</v>
      </c>
    </row>
    <row r="172" spans="1:10" ht="15.15" customHeight="1">
      <c r="A172" s="54" t="e">
        <f>IF(E172=DSSV!$P$7,A171+1,"0")</f>
        <v>#REF!</v>
      </c>
      <c r="B172" s="119">
        <v>24212107018</v>
      </c>
      <c r="C172" s="119" t="s">
        <v>345</v>
      </c>
      <c r="D172" s="119" t="s">
        <v>212</v>
      </c>
      <c r="E172" s="119" t="s">
        <v>841</v>
      </c>
      <c r="F172" s="119" t="s">
        <v>393</v>
      </c>
      <c r="G172" t="str">
        <f t="shared" si="2"/>
        <v/>
      </c>
      <c r="I172" t="s">
        <v>1005</v>
      </c>
      <c r="J172" t="s">
        <v>213</v>
      </c>
    </row>
    <row r="173" spans="1:10" ht="15.15" customHeight="1">
      <c r="A173" s="54" t="e">
        <f>IF(E173=DSSV!$P$7,A172+1,"0")</f>
        <v>#REF!</v>
      </c>
      <c r="B173" s="119">
        <v>24212116482</v>
      </c>
      <c r="C173" s="119" t="s">
        <v>644</v>
      </c>
      <c r="D173" s="119" t="s">
        <v>212</v>
      </c>
      <c r="E173" s="119" t="s">
        <v>841</v>
      </c>
      <c r="F173" s="119" t="s">
        <v>393</v>
      </c>
      <c r="G173" t="str">
        <f t="shared" si="2"/>
        <v/>
      </c>
      <c r="I173" t="s">
        <v>1006</v>
      </c>
      <c r="J173" t="s">
        <v>213</v>
      </c>
    </row>
    <row r="174" spans="1:10" ht="15.15" customHeight="1">
      <c r="A174" s="54" t="e">
        <f>IF(E174=DSSV!$P$7,A173+1,"0")</f>
        <v>#REF!</v>
      </c>
      <c r="B174" s="119">
        <v>24202101314</v>
      </c>
      <c r="C174" s="119" t="s">
        <v>465</v>
      </c>
      <c r="D174" s="119" t="s">
        <v>214</v>
      </c>
      <c r="E174" s="119" t="s">
        <v>841</v>
      </c>
      <c r="F174" s="119" t="s">
        <v>393</v>
      </c>
      <c r="G174" t="str">
        <f t="shared" si="2"/>
        <v/>
      </c>
      <c r="I174" t="s">
        <v>1007</v>
      </c>
      <c r="J174" t="s">
        <v>865</v>
      </c>
    </row>
    <row r="175" spans="1:10" ht="15.15" customHeight="1">
      <c r="A175" s="54" t="e">
        <f>IF(E175=DSSV!$P$7,A174+1,"0")</f>
        <v>#REF!</v>
      </c>
      <c r="B175" s="119">
        <v>24202102727</v>
      </c>
      <c r="C175" s="119" t="s">
        <v>276</v>
      </c>
      <c r="D175" s="119" t="s">
        <v>214</v>
      </c>
      <c r="E175" s="119" t="s">
        <v>841</v>
      </c>
      <c r="F175" s="119" t="s">
        <v>393</v>
      </c>
      <c r="G175" t="str">
        <f t="shared" si="2"/>
        <v/>
      </c>
      <c r="I175" t="s">
        <v>961</v>
      </c>
      <c r="J175" t="s">
        <v>865</v>
      </c>
    </row>
    <row r="176" spans="1:10" ht="15.15" customHeight="1">
      <c r="A176" s="54" t="e">
        <f>IF(E176=DSSV!$P$7,A175+1,"0")</f>
        <v>#REF!</v>
      </c>
      <c r="B176" s="119">
        <v>24202105260</v>
      </c>
      <c r="C176" s="119" t="s">
        <v>432</v>
      </c>
      <c r="D176" s="119" t="s">
        <v>214</v>
      </c>
      <c r="E176" s="119" t="s">
        <v>841</v>
      </c>
      <c r="F176" s="119" t="s">
        <v>393</v>
      </c>
      <c r="G176" t="str">
        <f t="shared" si="2"/>
        <v/>
      </c>
      <c r="I176" t="s">
        <v>1008</v>
      </c>
      <c r="J176" t="s">
        <v>865</v>
      </c>
    </row>
    <row r="177" spans="1:10" ht="15.15" customHeight="1">
      <c r="A177" s="54" t="e">
        <f>IF(E177=DSSV!$P$7,A176+1,"0")</f>
        <v>#REF!</v>
      </c>
      <c r="B177" s="119">
        <v>24202116854</v>
      </c>
      <c r="C177" s="119" t="s">
        <v>343</v>
      </c>
      <c r="D177" s="119" t="s">
        <v>214</v>
      </c>
      <c r="E177" s="119" t="s">
        <v>841</v>
      </c>
      <c r="F177" s="119" t="s">
        <v>393</v>
      </c>
      <c r="G177" t="str">
        <f t="shared" si="2"/>
        <v/>
      </c>
      <c r="I177" t="s">
        <v>1009</v>
      </c>
      <c r="J177" t="s">
        <v>865</v>
      </c>
    </row>
    <row r="178" spans="1:10" ht="15.15" customHeight="1">
      <c r="A178" s="54" t="e">
        <f>IF(E178=DSSV!$P$7,A177+1,"0")</f>
        <v>#REF!</v>
      </c>
      <c r="B178" s="119">
        <v>24202116893</v>
      </c>
      <c r="C178" s="119" t="s">
        <v>460</v>
      </c>
      <c r="D178" s="119" t="s">
        <v>214</v>
      </c>
      <c r="E178" s="119" t="s">
        <v>841</v>
      </c>
      <c r="F178" s="119" t="s">
        <v>393</v>
      </c>
      <c r="G178" t="str">
        <f t="shared" si="2"/>
        <v/>
      </c>
      <c r="I178" t="s">
        <v>995</v>
      </c>
      <c r="J178" t="s">
        <v>865</v>
      </c>
    </row>
    <row r="179" spans="1:10" ht="15.15" customHeight="1">
      <c r="A179" s="54" t="e">
        <f>IF(E179=DSSV!$P$7,A178+1,"0")</f>
        <v>#REF!</v>
      </c>
      <c r="B179" s="119">
        <v>24202207014</v>
      </c>
      <c r="C179" s="119" t="s">
        <v>281</v>
      </c>
      <c r="D179" s="119" t="s">
        <v>214</v>
      </c>
      <c r="E179" s="119" t="s">
        <v>841</v>
      </c>
      <c r="F179" s="119" t="s">
        <v>393</v>
      </c>
      <c r="G179" t="str">
        <f t="shared" si="2"/>
        <v/>
      </c>
      <c r="I179" t="s">
        <v>1010</v>
      </c>
      <c r="J179" t="s">
        <v>865</v>
      </c>
    </row>
    <row r="180" spans="1:10" ht="15.15" customHeight="1">
      <c r="A180" s="54" t="e">
        <f>IF(E180=DSSV!$P$7,A179+1,"0")</f>
        <v>#REF!</v>
      </c>
      <c r="B180" s="119">
        <v>24202106028</v>
      </c>
      <c r="C180" s="119" t="s">
        <v>761</v>
      </c>
      <c r="D180" s="119" t="s">
        <v>165</v>
      </c>
      <c r="E180" s="119" t="s">
        <v>841</v>
      </c>
      <c r="F180" s="119" t="s">
        <v>393</v>
      </c>
      <c r="G180" t="str">
        <f t="shared" si="2"/>
        <v/>
      </c>
      <c r="I180" t="s">
        <v>1011</v>
      </c>
      <c r="J180" t="s">
        <v>865</v>
      </c>
    </row>
    <row r="181" spans="1:10" ht="15.15" customHeight="1">
      <c r="A181" s="54" t="e">
        <f>IF(E181=DSSV!$P$7,A180+1,"0")</f>
        <v>#REF!</v>
      </c>
      <c r="B181" s="119">
        <v>24202109569</v>
      </c>
      <c r="C181" s="119" t="s">
        <v>577</v>
      </c>
      <c r="D181" s="119" t="s">
        <v>165</v>
      </c>
      <c r="E181" s="119" t="s">
        <v>841</v>
      </c>
      <c r="F181" s="119" t="s">
        <v>393</v>
      </c>
      <c r="G181" t="str">
        <f t="shared" si="2"/>
        <v/>
      </c>
      <c r="I181" t="s">
        <v>1012</v>
      </c>
      <c r="J181" t="s">
        <v>865</v>
      </c>
    </row>
    <row r="182" spans="1:10" ht="15.15" customHeight="1">
      <c r="A182" s="54" t="e">
        <f>IF(E182=DSSV!$P$7,A181+1,"0")</f>
        <v>#REF!</v>
      </c>
      <c r="B182" s="119">
        <v>24202107042</v>
      </c>
      <c r="C182" s="119" t="s">
        <v>477</v>
      </c>
      <c r="D182" s="119" t="s">
        <v>127</v>
      </c>
      <c r="E182" s="119" t="s">
        <v>841</v>
      </c>
      <c r="F182" s="119" t="s">
        <v>393</v>
      </c>
      <c r="G182" t="str">
        <f t="shared" si="2"/>
        <v/>
      </c>
      <c r="I182" t="s">
        <v>1013</v>
      </c>
      <c r="J182" t="s">
        <v>865</v>
      </c>
    </row>
    <row r="183" spans="1:10" ht="15.15" customHeight="1">
      <c r="A183" s="54" t="e">
        <f>IF(E183=DSSV!$P$7,A182+1,"0")</f>
        <v>#REF!</v>
      </c>
      <c r="B183" s="119">
        <v>24208609622</v>
      </c>
      <c r="C183" s="119" t="s">
        <v>347</v>
      </c>
      <c r="D183" s="119" t="s">
        <v>127</v>
      </c>
      <c r="E183" s="119" t="s">
        <v>841</v>
      </c>
      <c r="F183" s="119" t="s">
        <v>393</v>
      </c>
      <c r="G183" t="str">
        <f t="shared" si="2"/>
        <v/>
      </c>
      <c r="I183" t="s">
        <v>1014</v>
      </c>
      <c r="J183" t="s">
        <v>865</v>
      </c>
    </row>
    <row r="184" spans="1:10" ht="15.15" customHeight="1">
      <c r="A184" s="54" t="e">
        <f>IF(E184=DSSV!$P$7,A183+1,"0")</f>
        <v>#REF!</v>
      </c>
      <c r="B184" s="119">
        <v>24202116070</v>
      </c>
      <c r="C184" s="119" t="s">
        <v>763</v>
      </c>
      <c r="D184" s="119" t="s">
        <v>146</v>
      </c>
      <c r="E184" s="119" t="s">
        <v>841</v>
      </c>
      <c r="F184" s="119" t="s">
        <v>393</v>
      </c>
      <c r="G184" t="str">
        <f t="shared" si="2"/>
        <v/>
      </c>
      <c r="I184" t="s">
        <v>1015</v>
      </c>
      <c r="J184" t="s">
        <v>865</v>
      </c>
    </row>
    <row r="185" spans="1:10" ht="15.15" customHeight="1">
      <c r="A185" s="54" t="e">
        <f>IF(E185=DSSV!$P$7,A184+1,"0")</f>
        <v>#REF!</v>
      </c>
      <c r="B185" s="119">
        <v>24207107840</v>
      </c>
      <c r="C185" s="119" t="s">
        <v>764</v>
      </c>
      <c r="D185" s="119" t="s">
        <v>231</v>
      </c>
      <c r="E185" s="119" t="s">
        <v>841</v>
      </c>
      <c r="F185" s="119" t="s">
        <v>393</v>
      </c>
      <c r="G185" t="str">
        <f t="shared" si="2"/>
        <v/>
      </c>
      <c r="I185" t="s">
        <v>1016</v>
      </c>
      <c r="J185" t="s">
        <v>865</v>
      </c>
    </row>
    <row r="186" spans="1:10" ht="15.15" customHeight="1">
      <c r="A186" s="54" t="e">
        <f>IF(E186=DSSV!$P$7,A185+1,"0")</f>
        <v>#REF!</v>
      </c>
      <c r="B186" s="119">
        <v>24212100130</v>
      </c>
      <c r="C186" s="119" t="s">
        <v>765</v>
      </c>
      <c r="D186" s="119" t="s">
        <v>231</v>
      </c>
      <c r="E186" s="119" t="s">
        <v>841</v>
      </c>
      <c r="F186" s="119" t="s">
        <v>393</v>
      </c>
      <c r="G186" t="str">
        <f t="shared" si="2"/>
        <v/>
      </c>
      <c r="I186" t="s">
        <v>1017</v>
      </c>
      <c r="J186" t="s">
        <v>213</v>
      </c>
    </row>
    <row r="187" spans="1:10" ht="15.15" customHeight="1">
      <c r="A187" s="54" t="e">
        <f>IF(E187=DSSV!$P$7,A186+1,"0")</f>
        <v>#REF!</v>
      </c>
      <c r="B187" s="119">
        <v>24202109696</v>
      </c>
      <c r="C187" s="119" t="s">
        <v>308</v>
      </c>
      <c r="D187" s="119" t="s">
        <v>278</v>
      </c>
      <c r="E187" s="119" t="s">
        <v>841</v>
      </c>
      <c r="F187" s="119" t="s">
        <v>393</v>
      </c>
      <c r="G187" t="str">
        <f t="shared" si="2"/>
        <v/>
      </c>
      <c r="I187" t="s">
        <v>1018</v>
      </c>
      <c r="J187" t="s">
        <v>865</v>
      </c>
    </row>
    <row r="188" spans="1:10" ht="15.15" customHeight="1">
      <c r="A188" s="54" t="e">
        <f>IF(E188=DSSV!$P$7,A187+1,"0")</f>
        <v>#REF!</v>
      </c>
      <c r="B188" s="119">
        <v>24202100903</v>
      </c>
      <c r="C188" s="119" t="s">
        <v>767</v>
      </c>
      <c r="D188" s="119" t="s">
        <v>249</v>
      </c>
      <c r="E188" s="119" t="s">
        <v>841</v>
      </c>
      <c r="F188" s="119" t="s">
        <v>393</v>
      </c>
      <c r="G188" t="str">
        <f t="shared" si="2"/>
        <v/>
      </c>
      <c r="I188" t="s">
        <v>953</v>
      </c>
      <c r="J188" t="s">
        <v>865</v>
      </c>
    </row>
    <row r="189" spans="1:10" ht="15.15" customHeight="1">
      <c r="A189" s="54" t="e">
        <f>IF(E189=DSSV!$P$7,A188+1,"0")</f>
        <v>#REF!</v>
      </c>
      <c r="B189" s="119">
        <v>24202102699</v>
      </c>
      <c r="C189" s="119" t="s">
        <v>378</v>
      </c>
      <c r="D189" s="119" t="s">
        <v>249</v>
      </c>
      <c r="E189" s="119" t="s">
        <v>841</v>
      </c>
      <c r="F189" s="119" t="s">
        <v>393</v>
      </c>
      <c r="G189" t="str">
        <f t="shared" si="2"/>
        <v/>
      </c>
      <c r="I189" t="s">
        <v>918</v>
      </c>
      <c r="J189" t="s">
        <v>865</v>
      </c>
    </row>
    <row r="190" spans="1:10" ht="15.15" customHeight="1">
      <c r="A190" s="54" t="e">
        <f>IF(E190=DSSV!$P$7,A189+1,"0")</f>
        <v>#REF!</v>
      </c>
      <c r="B190" s="119">
        <v>24202105361</v>
      </c>
      <c r="C190" s="119" t="s">
        <v>461</v>
      </c>
      <c r="D190" s="119" t="s">
        <v>191</v>
      </c>
      <c r="E190" s="119" t="s">
        <v>841</v>
      </c>
      <c r="F190" s="119" t="s">
        <v>393</v>
      </c>
      <c r="G190" t="str">
        <f t="shared" si="2"/>
        <v/>
      </c>
      <c r="I190" t="s">
        <v>957</v>
      </c>
      <c r="J190" t="s">
        <v>865</v>
      </c>
    </row>
    <row r="191" spans="1:10" ht="15.15" customHeight="1">
      <c r="A191" s="54" t="e">
        <f>IF(E191=DSSV!$P$7,A190+1,"0")</f>
        <v>#REF!</v>
      </c>
      <c r="B191" s="119">
        <v>24202108183</v>
      </c>
      <c r="C191" s="119" t="s">
        <v>347</v>
      </c>
      <c r="D191" s="119" t="s">
        <v>191</v>
      </c>
      <c r="E191" s="119" t="s">
        <v>841</v>
      </c>
      <c r="F191" s="119" t="s">
        <v>393</v>
      </c>
      <c r="G191" t="str">
        <f t="shared" si="2"/>
        <v/>
      </c>
      <c r="I191" t="s">
        <v>946</v>
      </c>
      <c r="J191" t="s">
        <v>865</v>
      </c>
    </row>
    <row r="192" spans="1:10" ht="15.15" customHeight="1">
      <c r="A192" s="54" t="e">
        <f>IF(E192=DSSV!$P$7,A191+1,"0")</f>
        <v>#REF!</v>
      </c>
      <c r="B192" s="119">
        <v>24202101836</v>
      </c>
      <c r="C192" s="119" t="s">
        <v>310</v>
      </c>
      <c r="D192" s="119" t="s">
        <v>211</v>
      </c>
      <c r="E192" s="119" t="s">
        <v>841</v>
      </c>
      <c r="F192" s="119" t="s">
        <v>393</v>
      </c>
      <c r="G192" t="str">
        <f t="shared" si="2"/>
        <v/>
      </c>
      <c r="I192" t="s">
        <v>952</v>
      </c>
      <c r="J192" t="s">
        <v>865</v>
      </c>
    </row>
    <row r="193" spans="1:10" ht="15.15" customHeight="1">
      <c r="A193" s="54" t="e">
        <f>IF(E193=DSSV!$P$7,A192+1,"0")</f>
        <v>#REF!</v>
      </c>
      <c r="B193" s="119">
        <v>24202104123</v>
      </c>
      <c r="C193" s="119" t="s">
        <v>568</v>
      </c>
      <c r="D193" s="119" t="s">
        <v>211</v>
      </c>
      <c r="E193" s="119" t="s">
        <v>841</v>
      </c>
      <c r="F193" s="119" t="s">
        <v>393</v>
      </c>
      <c r="G193" t="str">
        <f t="shared" si="2"/>
        <v/>
      </c>
      <c r="I193" t="s">
        <v>929</v>
      </c>
      <c r="J193" t="s">
        <v>865</v>
      </c>
    </row>
    <row r="194" spans="1:10" ht="15.15" customHeight="1">
      <c r="A194" s="54" t="e">
        <f>IF(E194=DSSV!$P$7,A193+1,"0")</f>
        <v>#REF!</v>
      </c>
      <c r="B194" s="119">
        <v>24202104844</v>
      </c>
      <c r="C194" s="119" t="s">
        <v>768</v>
      </c>
      <c r="D194" s="119" t="s">
        <v>211</v>
      </c>
      <c r="E194" s="119" t="s">
        <v>841</v>
      </c>
      <c r="F194" s="119" t="s">
        <v>393</v>
      </c>
      <c r="G194" t="str">
        <f t="shared" si="2"/>
        <v/>
      </c>
      <c r="I194" t="s">
        <v>1019</v>
      </c>
      <c r="J194" t="s">
        <v>865</v>
      </c>
    </row>
    <row r="195" spans="1:10" ht="15.15" customHeight="1">
      <c r="A195" s="54" t="e">
        <f>IF(E195=DSSV!$P$7,A194+1,"0")</f>
        <v>#REF!</v>
      </c>
      <c r="B195" s="119">
        <v>24202105364</v>
      </c>
      <c r="C195" s="119" t="s">
        <v>421</v>
      </c>
      <c r="D195" s="119" t="s">
        <v>211</v>
      </c>
      <c r="E195" s="119" t="s">
        <v>841</v>
      </c>
      <c r="F195" s="119" t="s">
        <v>393</v>
      </c>
      <c r="G195" t="str">
        <f t="shared" ref="G195:G258" si="3">IF(ISNA(H195),"NỢ HP","")</f>
        <v/>
      </c>
      <c r="I195" t="s">
        <v>1020</v>
      </c>
      <c r="J195" t="s">
        <v>865</v>
      </c>
    </row>
    <row r="196" spans="1:10" ht="15.15" customHeight="1">
      <c r="A196" s="54" t="e">
        <f>IF(E196=DSSV!$P$7,A195+1,"0")</f>
        <v>#REF!</v>
      </c>
      <c r="B196" s="119">
        <v>24202116155</v>
      </c>
      <c r="C196" s="119" t="s">
        <v>481</v>
      </c>
      <c r="D196" s="119" t="s">
        <v>211</v>
      </c>
      <c r="E196" s="119" t="s">
        <v>841</v>
      </c>
      <c r="F196" s="119" t="s">
        <v>393</v>
      </c>
      <c r="G196" t="str">
        <f t="shared" si="3"/>
        <v/>
      </c>
      <c r="I196" t="s">
        <v>1021</v>
      </c>
      <c r="J196" t="s">
        <v>865</v>
      </c>
    </row>
    <row r="197" spans="1:10" ht="15.15" customHeight="1">
      <c r="A197" s="54" t="e">
        <f>IF(E197=DSSV!$P$7,A196+1,"0")</f>
        <v>#REF!</v>
      </c>
      <c r="B197" s="119">
        <v>24207116568</v>
      </c>
      <c r="C197" s="119" t="s">
        <v>563</v>
      </c>
      <c r="D197" s="119" t="s">
        <v>211</v>
      </c>
      <c r="E197" s="119" t="s">
        <v>841</v>
      </c>
      <c r="F197" s="119" t="s">
        <v>393</v>
      </c>
      <c r="G197" t="str">
        <f t="shared" si="3"/>
        <v/>
      </c>
      <c r="I197" t="s">
        <v>1022</v>
      </c>
      <c r="J197" t="s">
        <v>865</v>
      </c>
    </row>
    <row r="198" spans="1:10" ht="15.15" customHeight="1">
      <c r="A198" s="54" t="e">
        <f>IF(E198=DSSV!$P$7,A197+1,"0")</f>
        <v>#REF!</v>
      </c>
      <c r="B198" s="119">
        <v>2221125637</v>
      </c>
      <c r="C198" s="119" t="s">
        <v>769</v>
      </c>
      <c r="D198" s="119" t="s">
        <v>207</v>
      </c>
      <c r="E198" s="119" t="s">
        <v>841</v>
      </c>
      <c r="F198" s="119" t="s">
        <v>367</v>
      </c>
      <c r="G198" t="str">
        <f t="shared" si="3"/>
        <v/>
      </c>
      <c r="I198" s="137" t="s">
        <v>1183</v>
      </c>
      <c r="J198" t="s">
        <v>213</v>
      </c>
    </row>
    <row r="199" spans="1:10" ht="15.15" customHeight="1">
      <c r="A199" s="54" t="e">
        <f>IF(E199=DSSV!$P$7,A198+1,"0")</f>
        <v>#REF!</v>
      </c>
      <c r="B199" s="119">
        <v>23212111060</v>
      </c>
      <c r="C199" s="119" t="s">
        <v>361</v>
      </c>
      <c r="D199" s="119" t="s">
        <v>207</v>
      </c>
      <c r="E199" s="119" t="s">
        <v>841</v>
      </c>
      <c r="F199" s="119" t="s">
        <v>381</v>
      </c>
      <c r="G199" t="str">
        <f t="shared" si="3"/>
        <v/>
      </c>
      <c r="I199" t="s">
        <v>1023</v>
      </c>
      <c r="J199" t="s">
        <v>213</v>
      </c>
    </row>
    <row r="200" spans="1:10" ht="15.15" customHeight="1">
      <c r="A200" s="54" t="e">
        <f>IF(E200=DSSV!$P$7,A199+1,"0")</f>
        <v>#REF!</v>
      </c>
      <c r="B200" s="119">
        <v>24202101867</v>
      </c>
      <c r="C200" s="119" t="s">
        <v>770</v>
      </c>
      <c r="D200" s="119" t="s">
        <v>207</v>
      </c>
      <c r="E200" s="119" t="s">
        <v>841</v>
      </c>
      <c r="F200" s="119" t="s">
        <v>393</v>
      </c>
      <c r="G200" t="str">
        <f t="shared" si="3"/>
        <v/>
      </c>
      <c r="I200" t="s">
        <v>1024</v>
      </c>
      <c r="J200" t="s">
        <v>865</v>
      </c>
    </row>
    <row r="201" spans="1:10" ht="15.15" customHeight="1">
      <c r="A201" s="54" t="e">
        <f>IF(E201=DSSV!$P$7,A200+1,"0")</f>
        <v>#REF!</v>
      </c>
      <c r="B201" s="119">
        <v>24202115262</v>
      </c>
      <c r="C201" s="119" t="s">
        <v>465</v>
      </c>
      <c r="D201" s="119" t="s">
        <v>207</v>
      </c>
      <c r="E201" s="119" t="s">
        <v>841</v>
      </c>
      <c r="F201" s="119" t="s">
        <v>393</v>
      </c>
      <c r="G201" t="str">
        <f t="shared" si="3"/>
        <v/>
      </c>
      <c r="I201" t="s">
        <v>976</v>
      </c>
      <c r="J201" t="s">
        <v>865</v>
      </c>
    </row>
    <row r="202" spans="1:10" ht="15.15" customHeight="1">
      <c r="A202" s="54" t="e">
        <f>IF(E202=DSSV!$P$7,A201+1,"0")</f>
        <v>#REF!</v>
      </c>
      <c r="B202" s="119">
        <v>24212815147</v>
      </c>
      <c r="C202" s="119" t="s">
        <v>286</v>
      </c>
      <c r="D202" s="119" t="s">
        <v>207</v>
      </c>
      <c r="E202" s="119" t="s">
        <v>841</v>
      </c>
      <c r="F202" s="119" t="s">
        <v>393</v>
      </c>
      <c r="G202" t="str">
        <f t="shared" si="3"/>
        <v/>
      </c>
      <c r="I202" t="s">
        <v>950</v>
      </c>
      <c r="J202" t="s">
        <v>213</v>
      </c>
    </row>
    <row r="203" spans="1:10" ht="15.15" customHeight="1">
      <c r="A203" s="54" t="e">
        <f>IF(E203=DSSV!$P$7,A202+1,"0")</f>
        <v>#REF!</v>
      </c>
      <c r="B203" s="119">
        <v>24202110123</v>
      </c>
      <c r="C203" s="119" t="s">
        <v>555</v>
      </c>
      <c r="D203" s="119" t="s">
        <v>246</v>
      </c>
      <c r="E203" s="119" t="s">
        <v>841</v>
      </c>
      <c r="F203" s="119" t="s">
        <v>393</v>
      </c>
      <c r="G203" t="str">
        <f t="shared" si="3"/>
        <v/>
      </c>
      <c r="I203" t="s">
        <v>1025</v>
      </c>
      <c r="J203" t="s">
        <v>865</v>
      </c>
    </row>
    <row r="204" spans="1:10" ht="15.15" customHeight="1">
      <c r="A204" s="54" t="e">
        <f>IF(E204=DSSV!$P$7,A203+1,"0")</f>
        <v>#REF!</v>
      </c>
      <c r="B204" s="119">
        <v>24212103840</v>
      </c>
      <c r="C204" s="119" t="s">
        <v>772</v>
      </c>
      <c r="D204" s="119" t="s">
        <v>134</v>
      </c>
      <c r="E204" s="119" t="s">
        <v>841</v>
      </c>
      <c r="F204" s="119" t="s">
        <v>393</v>
      </c>
      <c r="G204" t="str">
        <f t="shared" si="3"/>
        <v/>
      </c>
      <c r="I204" t="s">
        <v>871</v>
      </c>
      <c r="J204" t="s">
        <v>213</v>
      </c>
    </row>
    <row r="205" spans="1:10" ht="15.15" customHeight="1">
      <c r="A205" s="54" t="e">
        <f>IF(E205=DSSV!$P$7,A204+1,"0")</f>
        <v>#REF!</v>
      </c>
      <c r="B205" s="119">
        <v>24202401709</v>
      </c>
      <c r="C205" s="119" t="s">
        <v>442</v>
      </c>
      <c r="D205" s="119" t="s">
        <v>265</v>
      </c>
      <c r="E205" s="119" t="s">
        <v>841</v>
      </c>
      <c r="F205" s="119" t="s">
        <v>393</v>
      </c>
      <c r="G205" t="str">
        <f t="shared" si="3"/>
        <v/>
      </c>
      <c r="I205" t="s">
        <v>1026</v>
      </c>
      <c r="J205" t="s">
        <v>865</v>
      </c>
    </row>
    <row r="206" spans="1:10" ht="15.15" customHeight="1">
      <c r="A206" s="54" t="e">
        <f>IF(E206=DSSV!$P$7,A205+1,"0")</f>
        <v>#REF!</v>
      </c>
      <c r="B206" s="119">
        <v>24203106159</v>
      </c>
      <c r="C206" s="119" t="s">
        <v>347</v>
      </c>
      <c r="D206" s="119" t="s">
        <v>265</v>
      </c>
      <c r="E206" s="119" t="s">
        <v>841</v>
      </c>
      <c r="F206" s="119" t="s">
        <v>393</v>
      </c>
      <c r="G206" t="str">
        <f t="shared" si="3"/>
        <v/>
      </c>
      <c r="I206" t="s">
        <v>968</v>
      </c>
      <c r="J206" t="s">
        <v>865</v>
      </c>
    </row>
    <row r="207" spans="1:10" ht="16.649999999999999" customHeight="1">
      <c r="A207" s="54" t="e">
        <f>IF(E207=DSSV!$P$7,A206+1,"0")</f>
        <v>#REF!</v>
      </c>
      <c r="B207" s="119">
        <v>24212104775</v>
      </c>
      <c r="C207" s="119" t="s">
        <v>379</v>
      </c>
      <c r="D207" s="119" t="s">
        <v>224</v>
      </c>
      <c r="E207" s="119" t="s">
        <v>841</v>
      </c>
      <c r="F207" s="119" t="s">
        <v>393</v>
      </c>
      <c r="G207" t="str">
        <f t="shared" si="3"/>
        <v/>
      </c>
      <c r="I207" t="s">
        <v>934</v>
      </c>
      <c r="J207" t="s">
        <v>213</v>
      </c>
    </row>
    <row r="208" spans="1:10" ht="16.649999999999999" customHeight="1">
      <c r="A208" s="54" t="e">
        <f>IF(E208=DSSV!$P$7,A207+1,"0")</f>
        <v>#REF!</v>
      </c>
      <c r="B208" s="119">
        <v>24207210503</v>
      </c>
      <c r="C208" s="119" t="s">
        <v>596</v>
      </c>
      <c r="D208" s="119" t="s">
        <v>284</v>
      </c>
      <c r="E208" s="119" t="s">
        <v>841</v>
      </c>
      <c r="F208" s="119" t="s">
        <v>393</v>
      </c>
      <c r="G208" t="str">
        <f t="shared" si="3"/>
        <v/>
      </c>
      <c r="I208" t="s">
        <v>1027</v>
      </c>
      <c r="J208" t="s">
        <v>865</v>
      </c>
    </row>
    <row r="209" spans="1:10" ht="16.649999999999999" customHeight="1">
      <c r="A209" s="54" t="e">
        <f>IF(E209=DSSV!$P$7,A208+1,"0")</f>
        <v>#REF!</v>
      </c>
      <c r="B209" s="119">
        <v>2321123764</v>
      </c>
      <c r="C209" s="119" t="s">
        <v>293</v>
      </c>
      <c r="D209" s="119" t="s">
        <v>126</v>
      </c>
      <c r="E209" s="119" t="s">
        <v>841</v>
      </c>
      <c r="F209" s="119" t="s">
        <v>381</v>
      </c>
      <c r="G209" t="str">
        <f t="shared" si="3"/>
        <v/>
      </c>
      <c r="I209" t="s">
        <v>1028</v>
      </c>
      <c r="J209" t="s">
        <v>213</v>
      </c>
    </row>
    <row r="210" spans="1:10" ht="16.649999999999999" customHeight="1">
      <c r="A210" s="54" t="e">
        <f>IF(E210=DSSV!$P$7,A209+1,"0")</f>
        <v>#REF!</v>
      </c>
      <c r="B210" s="119">
        <v>2321211349</v>
      </c>
      <c r="C210" s="119" t="s">
        <v>458</v>
      </c>
      <c r="D210" s="119" t="s">
        <v>126</v>
      </c>
      <c r="E210" s="119" t="s">
        <v>841</v>
      </c>
      <c r="F210" s="119" t="s">
        <v>381</v>
      </c>
      <c r="G210" t="str">
        <f t="shared" si="3"/>
        <v/>
      </c>
      <c r="I210" t="s">
        <v>931</v>
      </c>
      <c r="J210" t="s">
        <v>213</v>
      </c>
    </row>
    <row r="211" spans="1:10" ht="16.649999999999999" customHeight="1">
      <c r="A211" s="54" t="e">
        <f>IF(E211=DSSV!$P$7,A210+1,"0")</f>
        <v>#REF!</v>
      </c>
      <c r="B211" s="119">
        <v>24202101686</v>
      </c>
      <c r="C211" s="119" t="s">
        <v>587</v>
      </c>
      <c r="D211" s="119" t="s">
        <v>126</v>
      </c>
      <c r="E211" s="119" t="s">
        <v>841</v>
      </c>
      <c r="F211" s="119" t="s">
        <v>393</v>
      </c>
      <c r="G211" t="str">
        <f t="shared" si="3"/>
        <v/>
      </c>
      <c r="I211" t="s">
        <v>1029</v>
      </c>
      <c r="J211" t="s">
        <v>865</v>
      </c>
    </row>
    <row r="212" spans="1:10" ht="16.649999999999999" customHeight="1">
      <c r="A212" s="54" t="e">
        <f>IF(E212=DSSV!$P$7,A211+1,"0")</f>
        <v>#REF!</v>
      </c>
      <c r="B212" s="119">
        <v>24203208417</v>
      </c>
      <c r="C212" s="119" t="s">
        <v>774</v>
      </c>
      <c r="D212" s="119" t="s">
        <v>126</v>
      </c>
      <c r="E212" s="119" t="s">
        <v>841</v>
      </c>
      <c r="F212" s="119" t="s">
        <v>393</v>
      </c>
      <c r="G212" t="str">
        <f t="shared" si="3"/>
        <v/>
      </c>
      <c r="I212" t="s">
        <v>873</v>
      </c>
      <c r="J212" t="s">
        <v>865</v>
      </c>
    </row>
    <row r="213" spans="1:10" ht="16.649999999999999" customHeight="1">
      <c r="A213" s="54" t="e">
        <f>IF(E213=DSSV!$P$7,A212+1,"0")</f>
        <v>#REF!</v>
      </c>
      <c r="B213" s="119">
        <v>24212102743</v>
      </c>
      <c r="C213" s="119" t="s">
        <v>569</v>
      </c>
      <c r="D213" s="119" t="s">
        <v>126</v>
      </c>
      <c r="E213" s="119" t="s">
        <v>841</v>
      </c>
      <c r="F213" s="119" t="s">
        <v>393</v>
      </c>
      <c r="G213" t="str">
        <f t="shared" si="3"/>
        <v/>
      </c>
      <c r="I213" t="s">
        <v>937</v>
      </c>
      <c r="J213" t="s">
        <v>213</v>
      </c>
    </row>
    <row r="214" spans="1:10" ht="16.649999999999999" customHeight="1">
      <c r="A214" s="54" t="e">
        <f>IF(E214=DSSV!$P$7,A213+1,"0")</f>
        <v>#REF!</v>
      </c>
      <c r="B214" s="119">
        <v>24212105189</v>
      </c>
      <c r="C214" s="119" t="s">
        <v>326</v>
      </c>
      <c r="D214" s="119" t="s">
        <v>126</v>
      </c>
      <c r="E214" s="119" t="s">
        <v>841</v>
      </c>
      <c r="F214" s="119" t="s">
        <v>393</v>
      </c>
      <c r="G214" t="str">
        <f t="shared" si="3"/>
        <v/>
      </c>
      <c r="I214" t="s">
        <v>1030</v>
      </c>
      <c r="J214" t="s">
        <v>213</v>
      </c>
    </row>
    <row r="215" spans="1:10" ht="16.649999999999999" customHeight="1">
      <c r="A215" s="54" t="e">
        <f>IF(E215=DSSV!$P$7,A214+1,"0")</f>
        <v>#REF!</v>
      </c>
      <c r="B215" s="119">
        <v>24202100041</v>
      </c>
      <c r="C215" s="119" t="s">
        <v>588</v>
      </c>
      <c r="D215" s="119" t="s">
        <v>161</v>
      </c>
      <c r="E215" s="119" t="s">
        <v>841</v>
      </c>
      <c r="F215" s="119" t="s">
        <v>393</v>
      </c>
      <c r="G215" t="str">
        <f t="shared" si="3"/>
        <v/>
      </c>
      <c r="I215" t="s">
        <v>1031</v>
      </c>
      <c r="J215" t="s">
        <v>865</v>
      </c>
    </row>
    <row r="216" spans="1:10" ht="16.649999999999999" customHeight="1">
      <c r="A216" s="54" t="e">
        <f>IF(E216=DSSV!$P$7,A215+1,"0")</f>
        <v>#REF!</v>
      </c>
      <c r="B216" s="119">
        <v>24202100366</v>
      </c>
      <c r="C216" s="119" t="s">
        <v>347</v>
      </c>
      <c r="D216" s="119" t="s">
        <v>161</v>
      </c>
      <c r="E216" s="119" t="s">
        <v>841</v>
      </c>
      <c r="F216" s="119" t="s">
        <v>393</v>
      </c>
      <c r="G216" t="str">
        <f t="shared" si="3"/>
        <v/>
      </c>
      <c r="I216" t="s">
        <v>912</v>
      </c>
      <c r="J216" t="s">
        <v>865</v>
      </c>
    </row>
    <row r="217" spans="1:10" ht="16.649999999999999" customHeight="1">
      <c r="A217" s="54" t="e">
        <f>IF(E217=DSSV!$P$7,A216+1,"0")</f>
        <v>#REF!</v>
      </c>
      <c r="B217" s="119">
        <v>24202103996</v>
      </c>
      <c r="C217" s="119" t="s">
        <v>556</v>
      </c>
      <c r="D217" s="119" t="s">
        <v>161</v>
      </c>
      <c r="E217" s="119" t="s">
        <v>841</v>
      </c>
      <c r="F217" s="119" t="s">
        <v>393</v>
      </c>
      <c r="G217" t="str">
        <f t="shared" si="3"/>
        <v/>
      </c>
      <c r="I217" t="s">
        <v>1032</v>
      </c>
      <c r="J217" t="s">
        <v>865</v>
      </c>
    </row>
    <row r="218" spans="1:10" ht="16.649999999999999" customHeight="1">
      <c r="A218" s="54" t="e">
        <f>IF(E218=DSSV!$P$7,A217+1,"0")</f>
        <v>#REF!</v>
      </c>
      <c r="B218" s="119">
        <v>24202105671</v>
      </c>
      <c r="C218" s="119" t="s">
        <v>698</v>
      </c>
      <c r="D218" s="119" t="s">
        <v>161</v>
      </c>
      <c r="E218" s="119" t="s">
        <v>841</v>
      </c>
      <c r="F218" s="119" t="s">
        <v>393</v>
      </c>
      <c r="G218" t="str">
        <f t="shared" si="3"/>
        <v/>
      </c>
      <c r="I218" t="s">
        <v>946</v>
      </c>
      <c r="J218" t="s">
        <v>865</v>
      </c>
    </row>
    <row r="219" spans="1:10" ht="16.649999999999999" customHeight="1">
      <c r="A219" s="54" t="e">
        <f>IF(E219=DSSV!$P$7,A218+1,"0")</f>
        <v>#REF!</v>
      </c>
      <c r="B219" s="119">
        <v>24202115380</v>
      </c>
      <c r="C219" s="119" t="s">
        <v>543</v>
      </c>
      <c r="D219" s="119" t="s">
        <v>161</v>
      </c>
      <c r="E219" s="119" t="s">
        <v>841</v>
      </c>
      <c r="F219" s="119" t="s">
        <v>393</v>
      </c>
      <c r="G219" t="str">
        <f t="shared" si="3"/>
        <v/>
      </c>
      <c r="I219" t="s">
        <v>1033</v>
      </c>
      <c r="J219" t="s">
        <v>865</v>
      </c>
    </row>
    <row r="220" spans="1:10" ht="16.649999999999999" customHeight="1">
      <c r="A220" s="54" t="e">
        <f>IF(E220=DSSV!$P$7,A219+1,"0")</f>
        <v>#REF!</v>
      </c>
      <c r="B220" s="119">
        <v>24207115356</v>
      </c>
      <c r="C220" s="119" t="s">
        <v>582</v>
      </c>
      <c r="D220" s="119" t="s">
        <v>161</v>
      </c>
      <c r="E220" s="119" t="s">
        <v>841</v>
      </c>
      <c r="F220" s="119" t="s">
        <v>393</v>
      </c>
      <c r="G220" t="str">
        <f t="shared" si="3"/>
        <v/>
      </c>
      <c r="I220" t="s">
        <v>929</v>
      </c>
      <c r="J220" t="s">
        <v>865</v>
      </c>
    </row>
    <row r="221" spans="1:10" ht="16.649999999999999" customHeight="1">
      <c r="A221" s="54" t="e">
        <f>IF(E221=DSSV!$P$7,A220+1,"0")</f>
        <v>#REF!</v>
      </c>
      <c r="B221" s="119">
        <v>2321213046</v>
      </c>
      <c r="C221" s="119" t="s">
        <v>309</v>
      </c>
      <c r="D221" s="119" t="s">
        <v>130</v>
      </c>
      <c r="E221" s="119" t="s">
        <v>841</v>
      </c>
      <c r="F221" s="119" t="s">
        <v>393</v>
      </c>
      <c r="G221" t="str">
        <f t="shared" si="3"/>
        <v/>
      </c>
      <c r="I221" t="s">
        <v>1034</v>
      </c>
      <c r="J221" t="s">
        <v>213</v>
      </c>
    </row>
    <row r="222" spans="1:10" ht="16.649999999999999" customHeight="1">
      <c r="A222" s="54" t="e">
        <f>IF(E222=DSSV!$P$7,A221+1,"0")</f>
        <v>#REF!</v>
      </c>
      <c r="B222" s="119">
        <v>24212103529</v>
      </c>
      <c r="C222" s="119" t="s">
        <v>775</v>
      </c>
      <c r="D222" s="119" t="s">
        <v>222</v>
      </c>
      <c r="E222" s="119" t="s">
        <v>841</v>
      </c>
      <c r="F222" s="119" t="s">
        <v>393</v>
      </c>
      <c r="G222" t="str">
        <f t="shared" si="3"/>
        <v/>
      </c>
      <c r="I222" t="s">
        <v>925</v>
      </c>
      <c r="J222" t="s">
        <v>213</v>
      </c>
    </row>
    <row r="223" spans="1:10" ht="16.649999999999999" customHeight="1">
      <c r="A223" s="54" t="e">
        <f>IF(E223=DSSV!$P$7,A222+1,"0")</f>
        <v>#REF!</v>
      </c>
      <c r="B223" s="119">
        <v>24202106241</v>
      </c>
      <c r="C223" s="119" t="s">
        <v>691</v>
      </c>
      <c r="D223" s="119" t="s">
        <v>282</v>
      </c>
      <c r="E223" s="119" t="s">
        <v>841</v>
      </c>
      <c r="F223" s="119" t="s">
        <v>393</v>
      </c>
      <c r="G223" t="str">
        <f t="shared" si="3"/>
        <v/>
      </c>
      <c r="I223" t="s">
        <v>1035</v>
      </c>
      <c r="J223" t="s">
        <v>865</v>
      </c>
    </row>
    <row r="224" spans="1:10" ht="16.649999999999999" customHeight="1">
      <c r="A224" s="54" t="e">
        <f>IF(E224=DSSV!$P$7,A223+1,"0")</f>
        <v>#REF!</v>
      </c>
      <c r="B224" s="119">
        <v>24202116074</v>
      </c>
      <c r="C224" s="119" t="s">
        <v>331</v>
      </c>
      <c r="D224" s="119" t="s">
        <v>163</v>
      </c>
      <c r="E224" s="119" t="s">
        <v>841</v>
      </c>
      <c r="F224" s="119" t="s">
        <v>393</v>
      </c>
      <c r="G224" t="str">
        <f t="shared" si="3"/>
        <v/>
      </c>
      <c r="I224" t="s">
        <v>1036</v>
      </c>
      <c r="J224" t="s">
        <v>865</v>
      </c>
    </row>
    <row r="225" spans="1:10" ht="16.649999999999999" customHeight="1">
      <c r="A225" s="54" t="e">
        <f>IF(E225=DSSV!$P$7,A224+1,"0")</f>
        <v>#REF!</v>
      </c>
      <c r="B225" s="119">
        <v>24212110616</v>
      </c>
      <c r="C225" s="119" t="s">
        <v>314</v>
      </c>
      <c r="D225" s="119" t="s">
        <v>163</v>
      </c>
      <c r="E225" s="119" t="s">
        <v>841</v>
      </c>
      <c r="F225" s="119" t="s">
        <v>393</v>
      </c>
      <c r="G225" t="str">
        <f t="shared" si="3"/>
        <v/>
      </c>
      <c r="I225" t="s">
        <v>1035</v>
      </c>
      <c r="J225" t="s">
        <v>213</v>
      </c>
    </row>
    <row r="226" spans="1:10" ht="16.649999999999999" customHeight="1">
      <c r="A226" s="54" t="e">
        <f>IF(E226=DSSV!$P$7,A225+1,"0")</f>
        <v>#REF!</v>
      </c>
      <c r="B226" s="119">
        <v>24212110674</v>
      </c>
      <c r="C226" s="119" t="s">
        <v>357</v>
      </c>
      <c r="D226" s="119" t="s">
        <v>152</v>
      </c>
      <c r="E226" s="119" t="s">
        <v>841</v>
      </c>
      <c r="F226" s="119" t="s">
        <v>393</v>
      </c>
      <c r="G226" t="str">
        <f t="shared" si="3"/>
        <v/>
      </c>
      <c r="I226" t="s">
        <v>1037</v>
      </c>
      <c r="J226" t="s">
        <v>213</v>
      </c>
    </row>
    <row r="227" spans="1:10" ht="16.649999999999999" customHeight="1">
      <c r="A227" s="54" t="e">
        <f>IF(E227=DSSV!$P$7,A226+1,"0")</f>
        <v>#REF!</v>
      </c>
      <c r="B227" s="119">
        <v>24212100460</v>
      </c>
      <c r="C227" s="119" t="s">
        <v>317</v>
      </c>
      <c r="D227" s="119" t="s">
        <v>776</v>
      </c>
      <c r="E227" s="119" t="s">
        <v>841</v>
      </c>
      <c r="F227" s="119" t="s">
        <v>393</v>
      </c>
      <c r="G227" t="str">
        <f t="shared" si="3"/>
        <v/>
      </c>
      <c r="I227" t="s">
        <v>864</v>
      </c>
      <c r="J227" t="s">
        <v>213</v>
      </c>
    </row>
    <row r="228" spans="1:10" ht="16.649999999999999" customHeight="1">
      <c r="A228" s="54" t="e">
        <f>IF(E228=DSSV!$P$7,A227+1,"0")</f>
        <v>#REF!</v>
      </c>
      <c r="B228" s="119">
        <v>24212105700</v>
      </c>
      <c r="C228" s="119" t="s">
        <v>777</v>
      </c>
      <c r="D228" s="119" t="s">
        <v>158</v>
      </c>
      <c r="E228" s="119" t="s">
        <v>841</v>
      </c>
      <c r="F228" s="119" t="s">
        <v>393</v>
      </c>
      <c r="G228" t="str">
        <f t="shared" si="3"/>
        <v/>
      </c>
      <c r="I228" t="s">
        <v>1038</v>
      </c>
      <c r="J228" t="s">
        <v>213</v>
      </c>
    </row>
    <row r="229" spans="1:10" ht="16.649999999999999" customHeight="1">
      <c r="A229" s="54" t="e">
        <f>IF(E229=DSSV!$P$7,A228+1,"0")</f>
        <v>#REF!</v>
      </c>
      <c r="B229" s="119">
        <v>24212215788</v>
      </c>
      <c r="C229" s="119" t="s">
        <v>778</v>
      </c>
      <c r="D229" s="119" t="s">
        <v>158</v>
      </c>
      <c r="E229" s="119" t="s">
        <v>841</v>
      </c>
      <c r="F229" s="119" t="s">
        <v>393</v>
      </c>
      <c r="G229" t="str">
        <f t="shared" si="3"/>
        <v/>
      </c>
      <c r="I229" t="s">
        <v>1039</v>
      </c>
      <c r="J229" t="s">
        <v>213</v>
      </c>
    </row>
    <row r="230" spans="1:10" ht="16.649999999999999" customHeight="1">
      <c r="A230" s="54" t="e">
        <f>IF(E230=DSSV!$P$7,A229+1,"0")</f>
        <v>#REF!</v>
      </c>
      <c r="B230" s="119">
        <v>2220274502</v>
      </c>
      <c r="C230" s="119" t="s">
        <v>661</v>
      </c>
      <c r="D230" s="119" t="s">
        <v>193</v>
      </c>
      <c r="E230" s="119" t="s">
        <v>841</v>
      </c>
      <c r="F230" s="119" t="s">
        <v>381</v>
      </c>
      <c r="G230" t="str">
        <f t="shared" si="3"/>
        <v/>
      </c>
      <c r="I230" t="s">
        <v>1040</v>
      </c>
      <c r="J230" t="s">
        <v>865</v>
      </c>
    </row>
    <row r="231" spans="1:10" ht="16.649999999999999" customHeight="1">
      <c r="A231" s="54" t="e">
        <f>IF(E231=DSSV!$P$7,A230+1,"0")</f>
        <v>#REF!</v>
      </c>
      <c r="B231" s="119">
        <v>24202102459</v>
      </c>
      <c r="C231" s="119" t="s">
        <v>344</v>
      </c>
      <c r="D231" s="119" t="s">
        <v>193</v>
      </c>
      <c r="E231" s="119" t="s">
        <v>841</v>
      </c>
      <c r="F231" s="119" t="s">
        <v>393</v>
      </c>
      <c r="G231" t="str">
        <f t="shared" si="3"/>
        <v/>
      </c>
      <c r="I231" t="s">
        <v>954</v>
      </c>
      <c r="J231" t="s">
        <v>865</v>
      </c>
    </row>
    <row r="232" spans="1:10" ht="16.649999999999999" customHeight="1">
      <c r="A232" s="54" t="e">
        <f>IF(E232=DSSV!$P$7,A231+1,"0")</f>
        <v>#REF!</v>
      </c>
      <c r="B232" s="119">
        <v>24202105080</v>
      </c>
      <c r="C232" s="119" t="s">
        <v>343</v>
      </c>
      <c r="D232" s="119" t="s">
        <v>193</v>
      </c>
      <c r="E232" s="119" t="s">
        <v>841</v>
      </c>
      <c r="F232" s="119" t="s">
        <v>393</v>
      </c>
      <c r="G232" t="str">
        <f t="shared" si="3"/>
        <v/>
      </c>
      <c r="I232" t="s">
        <v>1041</v>
      </c>
      <c r="J232" t="s">
        <v>865</v>
      </c>
    </row>
    <row r="233" spans="1:10" ht="16.649999999999999" customHeight="1">
      <c r="A233" s="54" t="e">
        <f>IF(E233=DSSV!$P$7,A232+1,"0")</f>
        <v>#REF!</v>
      </c>
      <c r="B233" s="119">
        <v>24202105420</v>
      </c>
      <c r="C233" s="119" t="s">
        <v>570</v>
      </c>
      <c r="D233" s="119" t="s">
        <v>193</v>
      </c>
      <c r="E233" s="119" t="s">
        <v>841</v>
      </c>
      <c r="F233" s="119" t="s">
        <v>393</v>
      </c>
      <c r="G233" t="str">
        <f t="shared" si="3"/>
        <v/>
      </c>
      <c r="I233" t="s">
        <v>1042</v>
      </c>
      <c r="J233" t="s">
        <v>865</v>
      </c>
    </row>
    <row r="234" spans="1:10" ht="16.649999999999999" customHeight="1">
      <c r="A234" s="54" t="e">
        <f>IF(E234=DSSV!$P$7,A233+1,"0")</f>
        <v>#REF!</v>
      </c>
      <c r="B234" s="119">
        <v>24202105692</v>
      </c>
      <c r="C234" s="119" t="s">
        <v>487</v>
      </c>
      <c r="D234" s="119" t="s">
        <v>193</v>
      </c>
      <c r="E234" s="119" t="s">
        <v>841</v>
      </c>
      <c r="F234" s="119" t="s">
        <v>393</v>
      </c>
      <c r="G234" t="str">
        <f t="shared" si="3"/>
        <v/>
      </c>
      <c r="I234" t="s">
        <v>1043</v>
      </c>
      <c r="J234" t="s">
        <v>865</v>
      </c>
    </row>
    <row r="235" spans="1:10" ht="16.649999999999999" customHeight="1">
      <c r="A235" s="54" t="e">
        <f>IF(E235=DSSV!$P$7,A234+1,"0")</f>
        <v>#REF!</v>
      </c>
      <c r="B235" s="119">
        <v>24202111063</v>
      </c>
      <c r="C235" s="119" t="s">
        <v>779</v>
      </c>
      <c r="D235" s="119" t="s">
        <v>193</v>
      </c>
      <c r="E235" s="119" t="s">
        <v>841</v>
      </c>
      <c r="F235" s="119" t="s">
        <v>393</v>
      </c>
      <c r="G235" t="str">
        <f t="shared" si="3"/>
        <v/>
      </c>
      <c r="I235" t="s">
        <v>1044</v>
      </c>
      <c r="J235" t="s">
        <v>865</v>
      </c>
    </row>
    <row r="236" spans="1:10" ht="16.649999999999999" customHeight="1">
      <c r="A236" s="54" t="e">
        <f>IF(E236=DSSV!$P$7,A235+1,"0")</f>
        <v>#REF!</v>
      </c>
      <c r="B236" s="119">
        <v>24202115591</v>
      </c>
      <c r="C236" s="119" t="s">
        <v>667</v>
      </c>
      <c r="D236" s="119" t="s">
        <v>193</v>
      </c>
      <c r="E236" s="119" t="s">
        <v>841</v>
      </c>
      <c r="F236" s="119" t="s">
        <v>393</v>
      </c>
      <c r="G236" t="str">
        <f t="shared" si="3"/>
        <v/>
      </c>
      <c r="I236" t="s">
        <v>1045</v>
      </c>
      <c r="J236" t="s">
        <v>865</v>
      </c>
    </row>
    <row r="237" spans="1:10" ht="16.649999999999999" customHeight="1">
      <c r="A237" s="54" t="e">
        <f>IF(E237=DSSV!$P$7,A236+1,"0")</f>
        <v>#REF!</v>
      </c>
      <c r="B237" s="119">
        <v>24202800447</v>
      </c>
      <c r="C237" s="119" t="s">
        <v>781</v>
      </c>
      <c r="D237" s="119" t="s">
        <v>193</v>
      </c>
      <c r="E237" s="119" t="s">
        <v>841</v>
      </c>
      <c r="F237" s="119" t="s">
        <v>393</v>
      </c>
      <c r="G237" t="str">
        <f t="shared" si="3"/>
        <v/>
      </c>
      <c r="I237" t="s">
        <v>1046</v>
      </c>
      <c r="J237" t="s">
        <v>865</v>
      </c>
    </row>
    <row r="238" spans="1:10" ht="16.649999999999999" customHeight="1">
      <c r="A238" s="54" t="e">
        <f>IF(E238=DSSV!$P$7,A237+1,"0")</f>
        <v>#REF!</v>
      </c>
      <c r="B238" s="119">
        <v>2221219231</v>
      </c>
      <c r="C238" s="119" t="s">
        <v>320</v>
      </c>
      <c r="D238" s="119" t="s">
        <v>236</v>
      </c>
      <c r="E238" s="119" t="s">
        <v>841</v>
      </c>
      <c r="F238" s="119" t="s">
        <v>381</v>
      </c>
      <c r="G238" t="str">
        <f t="shared" si="3"/>
        <v/>
      </c>
      <c r="I238" t="s">
        <v>1047</v>
      </c>
      <c r="J238" t="s">
        <v>213</v>
      </c>
    </row>
    <row r="239" spans="1:10" ht="16.649999999999999" customHeight="1">
      <c r="A239" s="54" t="e">
        <f>IF(E239=DSSV!$P$7,A238+1,"0")</f>
        <v>#REF!</v>
      </c>
      <c r="B239" s="119">
        <v>2321216206</v>
      </c>
      <c r="C239" s="119" t="s">
        <v>324</v>
      </c>
      <c r="D239" s="119" t="s">
        <v>175</v>
      </c>
      <c r="E239" s="119" t="s">
        <v>841</v>
      </c>
      <c r="F239" s="119" t="s">
        <v>393</v>
      </c>
      <c r="G239" t="str">
        <f t="shared" si="3"/>
        <v/>
      </c>
      <c r="I239" t="s">
        <v>1048</v>
      </c>
      <c r="J239" t="s">
        <v>213</v>
      </c>
    </row>
    <row r="240" spans="1:10" ht="16.649999999999999" customHeight="1">
      <c r="A240" s="54" t="e">
        <f>IF(E240=DSSV!$P$7,A239+1,"0")</f>
        <v>#REF!</v>
      </c>
      <c r="B240" s="119">
        <v>24212101981</v>
      </c>
      <c r="C240" s="119" t="s">
        <v>385</v>
      </c>
      <c r="D240" s="119" t="s">
        <v>247</v>
      </c>
      <c r="E240" s="119" t="s">
        <v>841</v>
      </c>
      <c r="F240" s="119" t="s">
        <v>393</v>
      </c>
      <c r="G240" t="str">
        <f t="shared" si="3"/>
        <v/>
      </c>
      <c r="I240" t="s">
        <v>1013</v>
      </c>
      <c r="J240" t="s">
        <v>213</v>
      </c>
    </row>
    <row r="241" spans="1:10" ht="16.649999999999999" customHeight="1">
      <c r="A241" s="54" t="e">
        <f>IF(E241=DSSV!$P$7,A240+1,"0")</f>
        <v>#REF!</v>
      </c>
      <c r="B241" s="119">
        <v>24202100171</v>
      </c>
      <c r="C241" s="119" t="s">
        <v>648</v>
      </c>
      <c r="D241" s="119" t="s">
        <v>162</v>
      </c>
      <c r="E241" s="119" t="s">
        <v>841</v>
      </c>
      <c r="F241" s="119" t="s">
        <v>393</v>
      </c>
      <c r="G241" t="str">
        <f t="shared" si="3"/>
        <v/>
      </c>
      <c r="I241" t="s">
        <v>1049</v>
      </c>
      <c r="J241" t="s">
        <v>865</v>
      </c>
    </row>
    <row r="242" spans="1:10" ht="16.649999999999999" customHeight="1">
      <c r="A242" s="54" t="e">
        <f>IF(E242=DSSV!$P$7,A241+1,"0")</f>
        <v>#REF!</v>
      </c>
      <c r="B242" s="119">
        <v>24202101044</v>
      </c>
      <c r="C242" s="119" t="s">
        <v>676</v>
      </c>
      <c r="D242" s="119" t="s">
        <v>162</v>
      </c>
      <c r="E242" s="119" t="s">
        <v>841</v>
      </c>
      <c r="F242" s="119" t="s">
        <v>393</v>
      </c>
      <c r="G242" t="str">
        <f t="shared" si="3"/>
        <v/>
      </c>
      <c r="I242" t="s">
        <v>1050</v>
      </c>
      <c r="J242" t="s">
        <v>865</v>
      </c>
    </row>
    <row r="243" spans="1:10" ht="16.649999999999999" customHeight="1">
      <c r="A243" s="54" t="e">
        <f>IF(E243=DSSV!$P$7,A242+1,"0")</f>
        <v>#REF!</v>
      </c>
      <c r="B243" s="119">
        <v>24202104140</v>
      </c>
      <c r="C243" s="119" t="s">
        <v>557</v>
      </c>
      <c r="D243" s="119" t="s">
        <v>162</v>
      </c>
      <c r="E243" s="119" t="s">
        <v>841</v>
      </c>
      <c r="F243" s="119" t="s">
        <v>393</v>
      </c>
      <c r="G243" t="str">
        <f t="shared" si="3"/>
        <v/>
      </c>
      <c r="I243" t="s">
        <v>1051</v>
      </c>
      <c r="J243" t="s">
        <v>865</v>
      </c>
    </row>
    <row r="244" spans="1:10" ht="16.649999999999999" customHeight="1">
      <c r="A244" s="54" t="e">
        <f>IF(E244=DSSV!$P$7,A243+1,"0")</f>
        <v>#REF!</v>
      </c>
      <c r="B244" s="119">
        <v>24202105724</v>
      </c>
      <c r="C244" s="119" t="s">
        <v>783</v>
      </c>
      <c r="D244" s="119" t="s">
        <v>162</v>
      </c>
      <c r="E244" s="119" t="s">
        <v>841</v>
      </c>
      <c r="F244" s="119" t="s">
        <v>393</v>
      </c>
      <c r="G244" t="str">
        <f t="shared" si="3"/>
        <v/>
      </c>
      <c r="I244" t="s">
        <v>1052</v>
      </c>
      <c r="J244" t="s">
        <v>865</v>
      </c>
    </row>
    <row r="245" spans="1:10" ht="16.649999999999999" customHeight="1">
      <c r="A245" s="54" t="e">
        <f>IF(E245=DSSV!$P$7,A244+1,"0")</f>
        <v>#REF!</v>
      </c>
      <c r="B245" s="119">
        <v>24202106785</v>
      </c>
      <c r="C245" s="119" t="s">
        <v>784</v>
      </c>
      <c r="D245" s="119" t="s">
        <v>162</v>
      </c>
      <c r="E245" s="119" t="s">
        <v>841</v>
      </c>
      <c r="F245" s="119" t="s">
        <v>393</v>
      </c>
      <c r="G245" t="str">
        <f t="shared" si="3"/>
        <v/>
      </c>
      <c r="I245" t="s">
        <v>1053</v>
      </c>
      <c r="J245" t="s">
        <v>865</v>
      </c>
    </row>
    <row r="246" spans="1:10" ht="16.649999999999999" customHeight="1">
      <c r="A246" s="54" t="e">
        <f>IF(E246=DSSV!$P$7,A245+1,"0")</f>
        <v>#REF!</v>
      </c>
      <c r="B246" s="119">
        <v>24202111282</v>
      </c>
      <c r="C246" s="119" t="s">
        <v>552</v>
      </c>
      <c r="D246" s="119" t="s">
        <v>162</v>
      </c>
      <c r="E246" s="119" t="s">
        <v>841</v>
      </c>
      <c r="F246" s="119" t="s">
        <v>393</v>
      </c>
      <c r="G246" t="str">
        <f t="shared" si="3"/>
        <v/>
      </c>
      <c r="I246" t="s">
        <v>1054</v>
      </c>
      <c r="J246" t="s">
        <v>865</v>
      </c>
    </row>
    <row r="247" spans="1:10" ht="16.649999999999999" customHeight="1">
      <c r="A247" s="54" t="e">
        <f>IF(E247=DSSV!$P$7,A246+1,"0")</f>
        <v>#REF!</v>
      </c>
      <c r="B247" s="119">
        <v>24202111311</v>
      </c>
      <c r="C247" s="119" t="s">
        <v>517</v>
      </c>
      <c r="D247" s="119" t="s">
        <v>192</v>
      </c>
      <c r="E247" s="119" t="s">
        <v>841</v>
      </c>
      <c r="F247" s="119" t="s">
        <v>393</v>
      </c>
      <c r="G247" t="str">
        <f t="shared" si="3"/>
        <v/>
      </c>
      <c r="I247" t="s">
        <v>1055</v>
      </c>
      <c r="J247" t="s">
        <v>865</v>
      </c>
    </row>
    <row r="248" spans="1:10" ht="16.649999999999999" customHeight="1">
      <c r="A248" s="54" t="e">
        <f>IF(E248=DSSV!$P$7,A247+1,"0")</f>
        <v>#REF!</v>
      </c>
      <c r="B248" s="119">
        <v>24202111328</v>
      </c>
      <c r="C248" s="119" t="s">
        <v>467</v>
      </c>
      <c r="D248" s="119" t="s">
        <v>192</v>
      </c>
      <c r="E248" s="119" t="s">
        <v>841</v>
      </c>
      <c r="F248" s="119" t="s">
        <v>393</v>
      </c>
      <c r="G248" t="str">
        <f t="shared" si="3"/>
        <v/>
      </c>
      <c r="I248" t="s">
        <v>1056</v>
      </c>
      <c r="J248" t="s">
        <v>865</v>
      </c>
    </row>
    <row r="249" spans="1:10" ht="16.649999999999999" customHeight="1">
      <c r="A249" s="54" t="e">
        <f>IF(E249=DSSV!$P$7,A248+1,"0")</f>
        <v>#REF!</v>
      </c>
      <c r="B249" s="119">
        <v>24212102826</v>
      </c>
      <c r="C249" s="119" t="s">
        <v>309</v>
      </c>
      <c r="D249" s="119" t="s">
        <v>218</v>
      </c>
      <c r="E249" s="119" t="s">
        <v>841</v>
      </c>
      <c r="F249" s="119" t="s">
        <v>393</v>
      </c>
      <c r="G249" t="str">
        <f t="shared" si="3"/>
        <v/>
      </c>
      <c r="I249" t="s">
        <v>1057</v>
      </c>
      <c r="J249" t="s">
        <v>213</v>
      </c>
    </row>
    <row r="250" spans="1:10" ht="16.649999999999999" customHeight="1">
      <c r="A250" s="54" t="e">
        <f>IF(E250=DSSV!$P$7,A249+1,"0")</f>
        <v>#REF!</v>
      </c>
      <c r="B250" s="119">
        <v>24207102307</v>
      </c>
      <c r="C250" s="119" t="s">
        <v>786</v>
      </c>
      <c r="D250" s="119" t="s">
        <v>145</v>
      </c>
      <c r="E250" s="119" t="s">
        <v>841</v>
      </c>
      <c r="F250" s="119" t="s">
        <v>393</v>
      </c>
      <c r="G250" t="str">
        <f t="shared" si="3"/>
        <v/>
      </c>
      <c r="I250" t="s">
        <v>1058</v>
      </c>
      <c r="J250" t="s">
        <v>865</v>
      </c>
    </row>
    <row r="251" spans="1:10" ht="16.649999999999999" customHeight="1">
      <c r="A251" s="54" t="e">
        <f>IF(E251=DSSV!$P$7,A250+1,"0")</f>
        <v>#REF!</v>
      </c>
      <c r="B251" s="119">
        <v>24202104026</v>
      </c>
      <c r="C251" s="119" t="s">
        <v>788</v>
      </c>
      <c r="D251" s="119" t="s">
        <v>254</v>
      </c>
      <c r="E251" s="119" t="s">
        <v>841</v>
      </c>
      <c r="F251" s="119" t="s">
        <v>393</v>
      </c>
      <c r="G251" t="str">
        <f t="shared" si="3"/>
        <v/>
      </c>
      <c r="I251" t="s">
        <v>1059</v>
      </c>
      <c r="J251" t="s">
        <v>865</v>
      </c>
    </row>
    <row r="252" spans="1:10" ht="16.649999999999999" customHeight="1">
      <c r="A252" s="54" t="e">
        <f>IF(E252=DSSV!$P$7,A251+1,"0")</f>
        <v>#REF!</v>
      </c>
      <c r="B252" s="119">
        <v>24202108083</v>
      </c>
      <c r="C252" s="119" t="s">
        <v>842</v>
      </c>
      <c r="D252" s="119" t="s">
        <v>254</v>
      </c>
      <c r="E252" s="119" t="s">
        <v>841</v>
      </c>
      <c r="F252" s="119" t="s">
        <v>393</v>
      </c>
      <c r="G252" t="str">
        <f t="shared" si="3"/>
        <v/>
      </c>
      <c r="I252" t="s">
        <v>927</v>
      </c>
      <c r="J252" t="s">
        <v>865</v>
      </c>
    </row>
    <row r="253" spans="1:10" ht="16.649999999999999" customHeight="1">
      <c r="A253" s="54" t="e">
        <f>IF(E253=DSSV!$P$7,A252+1,"0")</f>
        <v>#REF!</v>
      </c>
      <c r="B253" s="119">
        <v>24202116375</v>
      </c>
      <c r="C253" s="119" t="s">
        <v>566</v>
      </c>
      <c r="D253" s="119" t="s">
        <v>254</v>
      </c>
      <c r="E253" s="119" t="s">
        <v>841</v>
      </c>
      <c r="F253" s="119" t="s">
        <v>393</v>
      </c>
      <c r="G253" t="str">
        <f t="shared" si="3"/>
        <v/>
      </c>
      <c r="I253" t="s">
        <v>1060</v>
      </c>
      <c r="J253" t="s">
        <v>865</v>
      </c>
    </row>
    <row r="254" spans="1:10" ht="16.649999999999999" customHeight="1">
      <c r="A254" s="54" t="e">
        <f>IF(E254=DSSV!$P$7,A253+1,"0")</f>
        <v>#REF!</v>
      </c>
      <c r="B254" s="119">
        <v>24207100256</v>
      </c>
      <c r="C254" s="119" t="s">
        <v>789</v>
      </c>
      <c r="D254" s="119" t="s">
        <v>254</v>
      </c>
      <c r="E254" s="119" t="s">
        <v>841</v>
      </c>
      <c r="F254" s="119" t="s">
        <v>393</v>
      </c>
      <c r="G254" t="str">
        <f t="shared" si="3"/>
        <v/>
      </c>
      <c r="I254" t="s">
        <v>928</v>
      </c>
      <c r="J254" t="s">
        <v>865</v>
      </c>
    </row>
    <row r="255" spans="1:10" ht="16.649999999999999" customHeight="1">
      <c r="A255" s="54" t="e">
        <f>IF(E255=DSSV!$P$7,A254+1,"0")</f>
        <v>#REF!</v>
      </c>
      <c r="B255" s="119">
        <v>24202104363</v>
      </c>
      <c r="C255" s="119" t="s">
        <v>790</v>
      </c>
      <c r="D255" s="119" t="s">
        <v>272</v>
      </c>
      <c r="E255" s="119" t="s">
        <v>841</v>
      </c>
      <c r="F255" s="119" t="s">
        <v>393</v>
      </c>
      <c r="G255" t="str">
        <f t="shared" si="3"/>
        <v/>
      </c>
      <c r="I255" t="s">
        <v>881</v>
      </c>
      <c r="J255" t="s">
        <v>865</v>
      </c>
    </row>
    <row r="256" spans="1:10" ht="16.649999999999999" customHeight="1">
      <c r="A256" s="54" t="e">
        <f>IF(E256=DSSV!$P$7,A255+1,"0")</f>
        <v>#REF!</v>
      </c>
      <c r="B256" s="119">
        <v>24212107735</v>
      </c>
      <c r="C256" s="119" t="s">
        <v>656</v>
      </c>
      <c r="D256" s="119" t="s">
        <v>213</v>
      </c>
      <c r="E256" s="119" t="s">
        <v>841</v>
      </c>
      <c r="F256" s="119" t="s">
        <v>393</v>
      </c>
      <c r="G256" t="str">
        <f t="shared" si="3"/>
        <v/>
      </c>
      <c r="I256" t="s">
        <v>988</v>
      </c>
      <c r="J256" t="s">
        <v>213</v>
      </c>
    </row>
    <row r="257" spans="1:10" ht="16.649999999999999" customHeight="1">
      <c r="A257" s="54" t="e">
        <f>IF(E257=DSSV!$P$7,A256+1,"0")</f>
        <v>#REF!</v>
      </c>
      <c r="B257" s="119">
        <v>24202102713</v>
      </c>
      <c r="C257" s="119" t="s">
        <v>454</v>
      </c>
      <c r="D257" s="119" t="s">
        <v>257</v>
      </c>
      <c r="E257" s="119" t="s">
        <v>841</v>
      </c>
      <c r="F257" s="119" t="s">
        <v>393</v>
      </c>
      <c r="G257" t="str">
        <f t="shared" si="3"/>
        <v/>
      </c>
      <c r="I257" t="s">
        <v>932</v>
      </c>
      <c r="J257" t="s">
        <v>865</v>
      </c>
    </row>
    <row r="258" spans="1:10" ht="16.649999999999999" customHeight="1">
      <c r="A258" s="54" t="e">
        <f>IF(E258=DSSV!$P$7,A257+1,"0")</f>
        <v>#REF!</v>
      </c>
      <c r="B258" s="119">
        <v>24202102960</v>
      </c>
      <c r="C258" s="119" t="s">
        <v>444</v>
      </c>
      <c r="D258" s="119" t="s">
        <v>259</v>
      </c>
      <c r="E258" s="119" t="s">
        <v>841</v>
      </c>
      <c r="F258" s="119" t="s">
        <v>393</v>
      </c>
      <c r="G258" t="str">
        <f t="shared" si="3"/>
        <v/>
      </c>
      <c r="I258" t="s">
        <v>1061</v>
      </c>
      <c r="J258" t="s">
        <v>865</v>
      </c>
    </row>
    <row r="259" spans="1:10" ht="16.649999999999999" customHeight="1">
      <c r="A259" s="54" t="e">
        <f>IF(E259=DSSV!$P$7,A258+1,"0")</f>
        <v>#REF!</v>
      </c>
      <c r="B259" s="119">
        <v>24202105254</v>
      </c>
      <c r="C259" s="119" t="s">
        <v>593</v>
      </c>
      <c r="D259" s="119" t="s">
        <v>259</v>
      </c>
      <c r="E259" s="119" t="s">
        <v>841</v>
      </c>
      <c r="F259" s="119" t="s">
        <v>393</v>
      </c>
      <c r="G259" t="str">
        <f t="shared" ref="G259:G322" si="4">IF(ISNA(H259),"NỢ HP","")</f>
        <v/>
      </c>
      <c r="I259" t="s">
        <v>1045</v>
      </c>
      <c r="J259" t="s">
        <v>865</v>
      </c>
    </row>
    <row r="260" spans="1:10" ht="16.649999999999999" customHeight="1">
      <c r="A260" s="54" t="e">
        <f>IF(E260=DSSV!$P$7,A259+1,"0")</f>
        <v>#REF!</v>
      </c>
      <c r="B260" s="119">
        <v>24202107007</v>
      </c>
      <c r="C260" s="119" t="s">
        <v>382</v>
      </c>
      <c r="D260" s="119" t="s">
        <v>259</v>
      </c>
      <c r="E260" s="119" t="s">
        <v>841</v>
      </c>
      <c r="F260" s="119" t="s">
        <v>393</v>
      </c>
      <c r="G260" t="str">
        <f t="shared" si="4"/>
        <v/>
      </c>
      <c r="I260" t="s">
        <v>986</v>
      </c>
      <c r="J260" t="s">
        <v>865</v>
      </c>
    </row>
    <row r="261" spans="1:10" ht="16.649999999999999" customHeight="1">
      <c r="A261" s="54" t="e">
        <f>IF(E261=DSSV!$P$7,A260+1,"0")</f>
        <v>#REF!</v>
      </c>
      <c r="B261" s="119">
        <v>24212111781</v>
      </c>
      <c r="C261" s="119" t="s">
        <v>712</v>
      </c>
      <c r="D261" s="119" t="s">
        <v>156</v>
      </c>
      <c r="E261" s="119" t="s">
        <v>841</v>
      </c>
      <c r="F261" s="119" t="s">
        <v>393</v>
      </c>
      <c r="G261" t="str">
        <f t="shared" si="4"/>
        <v/>
      </c>
      <c r="I261" t="s">
        <v>1010</v>
      </c>
      <c r="J261" t="s">
        <v>213</v>
      </c>
    </row>
    <row r="262" spans="1:10" ht="16.649999999999999" customHeight="1">
      <c r="A262" s="54" t="e">
        <f>IF(E262=DSSV!$P$7,A261+1,"0")</f>
        <v>#REF!</v>
      </c>
      <c r="B262" s="119">
        <v>24202105308</v>
      </c>
      <c r="C262" s="119" t="s">
        <v>792</v>
      </c>
      <c r="D262" s="119" t="s">
        <v>208</v>
      </c>
      <c r="E262" s="119" t="s">
        <v>841</v>
      </c>
      <c r="F262" s="119" t="s">
        <v>393</v>
      </c>
      <c r="G262" t="str">
        <f t="shared" si="4"/>
        <v/>
      </c>
      <c r="I262" t="s">
        <v>965</v>
      </c>
      <c r="J262" t="s">
        <v>865</v>
      </c>
    </row>
    <row r="263" spans="1:10" ht="16.649999999999999" customHeight="1">
      <c r="A263" s="54" t="e">
        <f>IF(E263=DSSV!$P$7,A262+1,"0")</f>
        <v>#REF!</v>
      </c>
      <c r="B263" s="119">
        <v>24212107334</v>
      </c>
      <c r="C263" s="119" t="s">
        <v>794</v>
      </c>
      <c r="D263" s="119" t="s">
        <v>227</v>
      </c>
      <c r="E263" s="119" t="s">
        <v>841</v>
      </c>
      <c r="F263" s="119" t="s">
        <v>393</v>
      </c>
      <c r="G263" t="str">
        <f t="shared" si="4"/>
        <v/>
      </c>
      <c r="I263" t="s">
        <v>940</v>
      </c>
    </row>
    <row r="264" spans="1:10" ht="16.649999999999999" customHeight="1">
      <c r="A264" s="54" t="e">
        <f>IF(E264=DSSV!$P$7,A263+1,"0")</f>
        <v>#REF!</v>
      </c>
      <c r="B264" s="119">
        <v>24202104600</v>
      </c>
      <c r="C264" s="119" t="s">
        <v>426</v>
      </c>
      <c r="D264" s="119" t="s">
        <v>241</v>
      </c>
      <c r="E264" s="119" t="s">
        <v>841</v>
      </c>
      <c r="F264" s="119" t="s">
        <v>393</v>
      </c>
      <c r="G264" t="str">
        <f t="shared" si="4"/>
        <v/>
      </c>
      <c r="I264" t="s">
        <v>932</v>
      </c>
      <c r="J264" t="s">
        <v>865</v>
      </c>
    </row>
    <row r="265" spans="1:10" ht="16.649999999999999" customHeight="1">
      <c r="A265" s="54" t="e">
        <f>IF(E265=DSSV!$P$7,A264+1,"0")</f>
        <v>#REF!</v>
      </c>
      <c r="B265" s="119">
        <v>24207101141</v>
      </c>
      <c r="C265" s="119" t="s">
        <v>639</v>
      </c>
      <c r="D265" s="119" t="s">
        <v>795</v>
      </c>
      <c r="E265" s="119" t="s">
        <v>841</v>
      </c>
      <c r="F265" s="119" t="s">
        <v>393</v>
      </c>
      <c r="G265" t="str">
        <f t="shared" si="4"/>
        <v/>
      </c>
      <c r="I265" t="s">
        <v>935</v>
      </c>
      <c r="J265" t="s">
        <v>865</v>
      </c>
    </row>
    <row r="266" spans="1:10" ht="16.649999999999999" customHeight="1">
      <c r="A266" s="54" t="e">
        <f>IF(E266=DSSV!$P$7,A265+1,"0")</f>
        <v>#REF!</v>
      </c>
      <c r="B266" s="119">
        <v>24212103933</v>
      </c>
      <c r="C266" s="119" t="s">
        <v>796</v>
      </c>
      <c r="D266" s="119" t="s">
        <v>210</v>
      </c>
      <c r="E266" s="119" t="s">
        <v>841</v>
      </c>
      <c r="F266" s="119" t="s">
        <v>393</v>
      </c>
      <c r="G266" t="str">
        <f t="shared" si="4"/>
        <v/>
      </c>
      <c r="I266" t="s">
        <v>937</v>
      </c>
      <c r="J266" t="s">
        <v>213</v>
      </c>
    </row>
    <row r="267" spans="1:10" ht="16.649999999999999" customHeight="1">
      <c r="A267" s="54" t="e">
        <f>IF(E267=DSSV!$P$7,A266+1,"0")</f>
        <v>#REF!</v>
      </c>
      <c r="B267" s="119">
        <v>24212105129</v>
      </c>
      <c r="C267" s="119" t="s">
        <v>349</v>
      </c>
      <c r="D267" s="119" t="s">
        <v>210</v>
      </c>
      <c r="E267" s="119" t="s">
        <v>841</v>
      </c>
      <c r="F267" s="119" t="s">
        <v>393</v>
      </c>
      <c r="G267" t="str">
        <f t="shared" si="4"/>
        <v/>
      </c>
      <c r="I267" t="s">
        <v>1055</v>
      </c>
      <c r="J267" t="s">
        <v>213</v>
      </c>
    </row>
    <row r="268" spans="1:10" ht="16.649999999999999" customHeight="1">
      <c r="A268" s="54" t="e">
        <f>IF(E268=DSSV!$P$7,A267+1,"0")</f>
        <v>#REF!</v>
      </c>
      <c r="B268" s="119">
        <v>24206606262</v>
      </c>
      <c r="C268" s="119" t="s">
        <v>579</v>
      </c>
      <c r="D268" s="119" t="s">
        <v>646</v>
      </c>
      <c r="E268" s="119" t="s">
        <v>841</v>
      </c>
      <c r="F268" s="119" t="s">
        <v>393</v>
      </c>
      <c r="G268" t="str">
        <f t="shared" si="4"/>
        <v/>
      </c>
      <c r="I268" t="s">
        <v>1062</v>
      </c>
      <c r="J268" t="s">
        <v>865</v>
      </c>
    </row>
    <row r="269" spans="1:10" ht="16.649999999999999" customHeight="1">
      <c r="A269" s="54" t="e">
        <f>IF(E269=DSSV!$P$7,A268+1,"0")</f>
        <v>#REF!</v>
      </c>
      <c r="B269" s="119">
        <v>24212100459</v>
      </c>
      <c r="C269" s="119" t="s">
        <v>797</v>
      </c>
      <c r="D269" s="119" t="s">
        <v>329</v>
      </c>
      <c r="E269" s="119" t="s">
        <v>841</v>
      </c>
      <c r="F269" s="119" t="s">
        <v>393</v>
      </c>
      <c r="G269" t="str">
        <f t="shared" si="4"/>
        <v/>
      </c>
      <c r="I269" t="s">
        <v>1063</v>
      </c>
      <c r="J269" t="s">
        <v>213</v>
      </c>
    </row>
    <row r="270" spans="1:10" ht="16.649999999999999" customHeight="1">
      <c r="A270" s="54" t="e">
        <f>IF(E270=DSSV!$P$7,A269+1,"0")</f>
        <v>#REF!</v>
      </c>
      <c r="B270" s="119">
        <v>24212103903</v>
      </c>
      <c r="C270" s="119" t="s">
        <v>547</v>
      </c>
      <c r="D270" s="119" t="s">
        <v>138</v>
      </c>
      <c r="E270" s="119" t="s">
        <v>841</v>
      </c>
      <c r="F270" s="119" t="s">
        <v>393</v>
      </c>
      <c r="G270" t="str">
        <f t="shared" si="4"/>
        <v/>
      </c>
      <c r="I270" t="s">
        <v>1032</v>
      </c>
      <c r="J270" t="s">
        <v>213</v>
      </c>
    </row>
    <row r="271" spans="1:10" ht="16.649999999999999" customHeight="1">
      <c r="A271" s="54" t="e">
        <f>IF(E271=DSSV!$P$7,A270+1,"0")</f>
        <v>#REF!</v>
      </c>
      <c r="B271" s="119">
        <v>23202112921</v>
      </c>
      <c r="C271" s="119" t="s">
        <v>798</v>
      </c>
      <c r="D271" s="119" t="s">
        <v>197</v>
      </c>
      <c r="E271" s="119" t="s">
        <v>841</v>
      </c>
      <c r="F271" s="119" t="s">
        <v>381</v>
      </c>
      <c r="G271" t="str">
        <f t="shared" si="4"/>
        <v/>
      </c>
      <c r="I271" t="s">
        <v>1064</v>
      </c>
      <c r="J271" t="s">
        <v>865</v>
      </c>
    </row>
    <row r="272" spans="1:10" ht="16.649999999999999" customHeight="1">
      <c r="A272" s="54" t="e">
        <f>IF(E272=DSSV!$P$7,A271+1,"0")</f>
        <v>#REF!</v>
      </c>
      <c r="B272" s="119">
        <v>24202100513</v>
      </c>
      <c r="C272" s="119" t="s">
        <v>153</v>
      </c>
      <c r="D272" s="119" t="s">
        <v>197</v>
      </c>
      <c r="E272" s="119" t="s">
        <v>841</v>
      </c>
      <c r="F272" s="119" t="s">
        <v>393</v>
      </c>
      <c r="G272" t="str">
        <f t="shared" si="4"/>
        <v/>
      </c>
      <c r="I272" t="s">
        <v>956</v>
      </c>
      <c r="J272" t="s">
        <v>865</v>
      </c>
    </row>
    <row r="273" spans="1:10" ht="16.649999999999999" customHeight="1">
      <c r="A273" s="54" t="e">
        <f>IF(E273=DSSV!$P$7,A272+1,"0")</f>
        <v>#REF!</v>
      </c>
      <c r="B273" s="119">
        <v>24202101971</v>
      </c>
      <c r="C273" s="119" t="s">
        <v>359</v>
      </c>
      <c r="D273" s="119" t="s">
        <v>197</v>
      </c>
      <c r="E273" s="119" t="s">
        <v>841</v>
      </c>
      <c r="F273" s="119" t="s">
        <v>393</v>
      </c>
      <c r="G273" t="str">
        <f t="shared" si="4"/>
        <v/>
      </c>
      <c r="I273" t="s">
        <v>1065</v>
      </c>
      <c r="J273" t="s">
        <v>865</v>
      </c>
    </row>
    <row r="274" spans="1:10" ht="16.649999999999999" customHeight="1">
      <c r="A274" s="54" t="e">
        <f>IF(E274=DSSV!$P$7,A273+1,"0")</f>
        <v>#REF!</v>
      </c>
      <c r="B274" s="119">
        <v>24202102020</v>
      </c>
      <c r="C274" s="119" t="s">
        <v>799</v>
      </c>
      <c r="D274" s="119" t="s">
        <v>197</v>
      </c>
      <c r="E274" s="119" t="s">
        <v>841</v>
      </c>
      <c r="F274" s="119" t="s">
        <v>393</v>
      </c>
      <c r="G274" t="str">
        <f t="shared" si="4"/>
        <v/>
      </c>
      <c r="I274" t="s">
        <v>1066</v>
      </c>
      <c r="J274" t="s">
        <v>865</v>
      </c>
    </row>
    <row r="275" spans="1:10" ht="16.649999999999999" customHeight="1">
      <c r="A275" s="54" t="e">
        <f>IF(E275=DSSV!$P$7,A274+1,"0")</f>
        <v>#REF!</v>
      </c>
      <c r="B275" s="119">
        <v>24202102469</v>
      </c>
      <c r="C275" s="119" t="s">
        <v>467</v>
      </c>
      <c r="D275" s="119" t="s">
        <v>197</v>
      </c>
      <c r="E275" s="119" t="s">
        <v>841</v>
      </c>
      <c r="F275" s="119" t="s">
        <v>393</v>
      </c>
      <c r="G275" t="str">
        <f t="shared" si="4"/>
        <v/>
      </c>
      <c r="I275" t="s">
        <v>1067</v>
      </c>
      <c r="J275" t="s">
        <v>865</v>
      </c>
    </row>
    <row r="276" spans="1:10" ht="16.649999999999999" customHeight="1">
      <c r="A276" s="54" t="e">
        <f>IF(E276=DSSV!$P$7,A275+1,"0")</f>
        <v>#REF!</v>
      </c>
      <c r="B276" s="119">
        <v>24202107755</v>
      </c>
      <c r="C276" s="119" t="s">
        <v>800</v>
      </c>
      <c r="D276" s="119" t="s">
        <v>197</v>
      </c>
      <c r="E276" s="119" t="s">
        <v>841</v>
      </c>
      <c r="F276" s="119" t="s">
        <v>393</v>
      </c>
      <c r="G276" t="str">
        <f t="shared" si="4"/>
        <v/>
      </c>
      <c r="I276" t="s">
        <v>1015</v>
      </c>
      <c r="J276" t="s">
        <v>865</v>
      </c>
    </row>
    <row r="277" spans="1:10" ht="16.649999999999999" customHeight="1">
      <c r="A277" s="54" t="e">
        <f>IF(E277=DSSV!$P$7,A276+1,"0")</f>
        <v>#REF!</v>
      </c>
      <c r="B277" s="119">
        <v>24207211937</v>
      </c>
      <c r="C277" s="119" t="s">
        <v>685</v>
      </c>
      <c r="D277" s="119" t="s">
        <v>197</v>
      </c>
      <c r="E277" s="119" t="s">
        <v>841</v>
      </c>
      <c r="F277" s="119" t="s">
        <v>393</v>
      </c>
      <c r="G277" t="str">
        <f t="shared" si="4"/>
        <v/>
      </c>
      <c r="I277" t="s">
        <v>887</v>
      </c>
      <c r="J277" t="s">
        <v>865</v>
      </c>
    </row>
    <row r="278" spans="1:10" ht="16.649999999999999" customHeight="1">
      <c r="A278" s="54" t="e">
        <f>IF(E278=DSSV!$P$7,A277+1,"0")</f>
        <v>#REF!</v>
      </c>
      <c r="B278" s="119">
        <v>24202100114</v>
      </c>
      <c r="C278" s="119" t="s">
        <v>571</v>
      </c>
      <c r="D278" s="119" t="s">
        <v>203</v>
      </c>
      <c r="E278" s="119" t="s">
        <v>841</v>
      </c>
      <c r="F278" s="119" t="s">
        <v>393</v>
      </c>
      <c r="G278" t="str">
        <f t="shared" si="4"/>
        <v/>
      </c>
      <c r="I278" t="s">
        <v>1068</v>
      </c>
      <c r="J278" t="s">
        <v>865</v>
      </c>
    </row>
    <row r="279" spans="1:10" ht="16.649999999999999" customHeight="1">
      <c r="A279" s="54" t="e">
        <f>IF(E279=DSSV!$P$7,A278+1,"0")</f>
        <v>#REF!</v>
      </c>
      <c r="B279" s="119">
        <v>24202116537</v>
      </c>
      <c r="C279" s="119" t="s">
        <v>581</v>
      </c>
      <c r="D279" s="119" t="s">
        <v>203</v>
      </c>
      <c r="E279" s="119" t="s">
        <v>841</v>
      </c>
      <c r="F279" s="119" t="s">
        <v>393</v>
      </c>
      <c r="G279" t="str">
        <f t="shared" si="4"/>
        <v/>
      </c>
      <c r="I279" t="s">
        <v>911</v>
      </c>
      <c r="J279" t="s">
        <v>865</v>
      </c>
    </row>
    <row r="280" spans="1:10" ht="16.649999999999999" customHeight="1">
      <c r="A280" s="54" t="e">
        <f>IF(E280=DSSV!$P$7,A279+1,"0")</f>
        <v>#REF!</v>
      </c>
      <c r="B280" s="119">
        <v>2321225176</v>
      </c>
      <c r="C280" s="119" t="s">
        <v>687</v>
      </c>
      <c r="D280" s="119" t="s">
        <v>688</v>
      </c>
      <c r="E280" s="119" t="s">
        <v>841</v>
      </c>
      <c r="F280" s="119" t="s">
        <v>381</v>
      </c>
      <c r="G280" t="str">
        <f t="shared" si="4"/>
        <v/>
      </c>
      <c r="I280" t="s">
        <v>1069</v>
      </c>
      <c r="J280" t="s">
        <v>213</v>
      </c>
    </row>
    <row r="281" spans="1:10" ht="16.649999999999999" customHeight="1">
      <c r="A281" s="54" t="e">
        <f>IF(E281=DSSV!$P$7,A280+1,"0")</f>
        <v>#REF!</v>
      </c>
      <c r="B281" s="119">
        <v>2320210406</v>
      </c>
      <c r="C281" s="119" t="s">
        <v>306</v>
      </c>
      <c r="D281" s="119" t="s">
        <v>285</v>
      </c>
      <c r="E281" s="119" t="s">
        <v>841</v>
      </c>
      <c r="F281" s="119" t="s">
        <v>393</v>
      </c>
      <c r="G281" t="str">
        <f t="shared" si="4"/>
        <v/>
      </c>
      <c r="I281" t="s">
        <v>1070</v>
      </c>
      <c r="J281" t="s">
        <v>213</v>
      </c>
    </row>
    <row r="282" spans="1:10" ht="16.649999999999999" customHeight="1">
      <c r="A282" s="54" t="e">
        <f>IF(E282=DSSV!$P$7,A281+1,"0")</f>
        <v>#REF!</v>
      </c>
      <c r="B282" s="119">
        <v>24202102374</v>
      </c>
      <c r="C282" s="119" t="s">
        <v>583</v>
      </c>
      <c r="D282" s="119" t="s">
        <v>252</v>
      </c>
      <c r="E282" s="119" t="s">
        <v>841</v>
      </c>
      <c r="F282" s="119" t="s">
        <v>393</v>
      </c>
      <c r="G282" t="str">
        <f t="shared" si="4"/>
        <v/>
      </c>
      <c r="I282" t="s">
        <v>1071</v>
      </c>
      <c r="J282" t="s">
        <v>865</v>
      </c>
    </row>
    <row r="283" spans="1:10" ht="16.649999999999999" customHeight="1">
      <c r="A283" s="54" t="e">
        <f>IF(E283=DSSV!$P$7,A282+1,"0")</f>
        <v>#REF!</v>
      </c>
      <c r="B283" s="119">
        <v>24212106732</v>
      </c>
      <c r="C283" s="119" t="s">
        <v>313</v>
      </c>
      <c r="D283" s="119" t="s">
        <v>252</v>
      </c>
      <c r="E283" s="119" t="s">
        <v>841</v>
      </c>
      <c r="F283" s="119" t="s">
        <v>393</v>
      </c>
      <c r="G283" t="str">
        <f t="shared" si="4"/>
        <v/>
      </c>
      <c r="I283" t="s">
        <v>1072</v>
      </c>
      <c r="J283" t="s">
        <v>213</v>
      </c>
    </row>
    <row r="284" spans="1:10" ht="16.649999999999999" customHeight="1">
      <c r="A284" s="54" t="e">
        <f>IF(E284=DSSV!$P$7,A283+1,"0")</f>
        <v>#REF!</v>
      </c>
      <c r="B284" s="119">
        <v>24203104570</v>
      </c>
      <c r="C284" s="119" t="s">
        <v>441</v>
      </c>
      <c r="D284" s="119" t="s">
        <v>125</v>
      </c>
      <c r="E284" s="119" t="s">
        <v>841</v>
      </c>
      <c r="F284" s="119" t="s">
        <v>393</v>
      </c>
      <c r="G284" t="str">
        <f t="shared" si="4"/>
        <v/>
      </c>
      <c r="I284" t="s">
        <v>1073</v>
      </c>
      <c r="J284" t="s">
        <v>865</v>
      </c>
    </row>
    <row r="285" spans="1:10" ht="16.649999999999999" customHeight="1">
      <c r="A285" s="54" t="e">
        <f>IF(E285=DSSV!$P$7,A284+1,"0")</f>
        <v>#REF!</v>
      </c>
      <c r="B285" s="119">
        <v>24212112374</v>
      </c>
      <c r="C285" s="119" t="s">
        <v>289</v>
      </c>
      <c r="D285" s="119" t="s">
        <v>125</v>
      </c>
      <c r="E285" s="119" t="s">
        <v>841</v>
      </c>
      <c r="F285" s="119" t="s">
        <v>393</v>
      </c>
      <c r="G285" t="str">
        <f t="shared" si="4"/>
        <v/>
      </c>
      <c r="I285" t="s">
        <v>1074</v>
      </c>
      <c r="J285" t="s">
        <v>213</v>
      </c>
    </row>
    <row r="286" spans="1:10" ht="16.649999999999999" customHeight="1">
      <c r="A286" s="54" t="e">
        <f>IF(E286=DSSV!$P$7,A285+1,"0")</f>
        <v>#REF!</v>
      </c>
      <c r="B286" s="119">
        <v>24212101701</v>
      </c>
      <c r="C286" s="119" t="s">
        <v>549</v>
      </c>
      <c r="D286" s="119" t="s">
        <v>129</v>
      </c>
      <c r="E286" s="119" t="s">
        <v>841</v>
      </c>
      <c r="F286" s="119" t="s">
        <v>393</v>
      </c>
      <c r="G286" t="str">
        <f t="shared" si="4"/>
        <v/>
      </c>
      <c r="I286" t="s">
        <v>1075</v>
      </c>
      <c r="J286" t="s">
        <v>213</v>
      </c>
    </row>
    <row r="287" spans="1:10" ht="16.649999999999999" customHeight="1">
      <c r="A287" s="54" t="e">
        <f>IF(E287=DSSV!$P$7,A286+1,"0")</f>
        <v>#REF!</v>
      </c>
      <c r="B287" s="119">
        <v>24202108391</v>
      </c>
      <c r="C287" s="119" t="s">
        <v>574</v>
      </c>
      <c r="D287" s="119" t="s">
        <v>179</v>
      </c>
      <c r="E287" s="119" t="s">
        <v>841</v>
      </c>
      <c r="F287" s="119" t="s">
        <v>393</v>
      </c>
      <c r="G287" t="str">
        <f t="shared" si="4"/>
        <v/>
      </c>
      <c r="I287" t="s">
        <v>888</v>
      </c>
      <c r="J287" t="s">
        <v>865</v>
      </c>
    </row>
    <row r="288" spans="1:10" ht="16.649999999999999" customHeight="1">
      <c r="A288" s="54" t="e">
        <f>IF(E288=DSSV!$P$7,A287+1,"0")</f>
        <v>#REF!</v>
      </c>
      <c r="B288" s="119">
        <v>2020211028</v>
      </c>
      <c r="C288" s="119" t="s">
        <v>690</v>
      </c>
      <c r="D288" s="119" t="s">
        <v>160</v>
      </c>
      <c r="E288" s="119" t="s">
        <v>841</v>
      </c>
      <c r="F288" s="119" t="s">
        <v>381</v>
      </c>
      <c r="G288" t="str">
        <f t="shared" si="4"/>
        <v/>
      </c>
      <c r="I288" t="s">
        <v>1076</v>
      </c>
      <c r="J288" t="s">
        <v>865</v>
      </c>
    </row>
    <row r="289" spans="1:10" ht="16.649999999999999" customHeight="1">
      <c r="A289" s="54" t="e">
        <f>IF(E289=DSSV!$P$7,A288+1,"0")</f>
        <v>#REF!</v>
      </c>
      <c r="B289" s="119">
        <v>24202103811</v>
      </c>
      <c r="C289" s="119" t="s">
        <v>422</v>
      </c>
      <c r="D289" s="119" t="s">
        <v>160</v>
      </c>
      <c r="E289" s="119" t="s">
        <v>841</v>
      </c>
      <c r="F289" s="119" t="s">
        <v>393</v>
      </c>
      <c r="G289" t="str">
        <f t="shared" si="4"/>
        <v/>
      </c>
      <c r="I289" t="s">
        <v>906</v>
      </c>
      <c r="J289" t="s">
        <v>865</v>
      </c>
    </row>
    <row r="290" spans="1:10" ht="16.649999999999999" customHeight="1">
      <c r="A290" s="54" t="e">
        <f>IF(E290=DSSV!$P$7,A289+1,"0")</f>
        <v>#REF!</v>
      </c>
      <c r="B290" s="119">
        <v>24212103997</v>
      </c>
      <c r="C290" s="119" t="s">
        <v>584</v>
      </c>
      <c r="D290" s="119" t="s">
        <v>166</v>
      </c>
      <c r="E290" s="119" t="s">
        <v>841</v>
      </c>
      <c r="F290" s="119" t="s">
        <v>393</v>
      </c>
      <c r="G290" t="str">
        <f t="shared" si="4"/>
        <v/>
      </c>
      <c r="I290" t="s">
        <v>918</v>
      </c>
      <c r="J290" t="s">
        <v>213</v>
      </c>
    </row>
    <row r="291" spans="1:10" ht="16.649999999999999" customHeight="1">
      <c r="A291" s="54" t="e">
        <f>IF(E291=DSSV!$P$7,A290+1,"0")</f>
        <v>#REF!</v>
      </c>
      <c r="B291" s="119">
        <v>24212103912</v>
      </c>
      <c r="C291" s="119" t="s">
        <v>297</v>
      </c>
      <c r="D291" s="119" t="s">
        <v>187</v>
      </c>
      <c r="E291" s="119" t="s">
        <v>841</v>
      </c>
      <c r="F291" s="119" t="s">
        <v>393</v>
      </c>
      <c r="G291" t="str">
        <f t="shared" si="4"/>
        <v/>
      </c>
      <c r="I291" t="s">
        <v>1077</v>
      </c>
      <c r="J291" t="s">
        <v>213</v>
      </c>
    </row>
    <row r="292" spans="1:10" ht="16.649999999999999" customHeight="1">
      <c r="A292" s="54" t="e">
        <f>IF(E292=DSSV!$P$7,A291+1,"0")</f>
        <v>#REF!</v>
      </c>
      <c r="B292" s="119">
        <v>24202102528</v>
      </c>
      <c r="C292" s="119" t="s">
        <v>514</v>
      </c>
      <c r="D292" s="119" t="s">
        <v>244</v>
      </c>
      <c r="E292" s="119" t="s">
        <v>841</v>
      </c>
      <c r="F292" s="119" t="s">
        <v>393</v>
      </c>
      <c r="G292" t="str">
        <f t="shared" si="4"/>
        <v/>
      </c>
      <c r="I292" t="s">
        <v>1065</v>
      </c>
      <c r="J292" t="s">
        <v>865</v>
      </c>
    </row>
    <row r="293" spans="1:10" ht="16.649999999999999" customHeight="1">
      <c r="A293" s="54" t="e">
        <f>IF(E293=DSSV!$P$7,A292+1,"0")</f>
        <v>#REF!</v>
      </c>
      <c r="B293" s="119">
        <v>24202104039</v>
      </c>
      <c r="C293" s="119" t="s">
        <v>653</v>
      </c>
      <c r="D293" s="119" t="s">
        <v>244</v>
      </c>
      <c r="E293" s="119" t="s">
        <v>841</v>
      </c>
      <c r="F293" s="119" t="s">
        <v>393</v>
      </c>
      <c r="G293" t="str">
        <f t="shared" si="4"/>
        <v/>
      </c>
      <c r="I293" t="s">
        <v>1078</v>
      </c>
      <c r="J293" t="s">
        <v>865</v>
      </c>
    </row>
    <row r="294" spans="1:10" ht="16.649999999999999" customHeight="1">
      <c r="A294" s="54" t="e">
        <f>IF(E294=DSSV!$P$7,A293+1,"0")</f>
        <v>#REF!</v>
      </c>
      <c r="B294" s="119">
        <v>24202107654</v>
      </c>
      <c r="C294" s="119" t="s">
        <v>465</v>
      </c>
      <c r="D294" s="119" t="s">
        <v>244</v>
      </c>
      <c r="E294" s="119" t="s">
        <v>841</v>
      </c>
      <c r="F294" s="119" t="s">
        <v>393</v>
      </c>
      <c r="G294" t="str">
        <f t="shared" si="4"/>
        <v/>
      </c>
      <c r="I294" t="s">
        <v>1079</v>
      </c>
      <c r="J294" t="s">
        <v>865</v>
      </c>
    </row>
    <row r="295" spans="1:10" ht="16.649999999999999" customHeight="1">
      <c r="A295" s="54" t="e">
        <f>IF(E295=DSSV!$P$7,A294+1,"0")</f>
        <v>#REF!</v>
      </c>
      <c r="B295" s="119">
        <v>24203202641</v>
      </c>
      <c r="C295" s="119" t="s">
        <v>803</v>
      </c>
      <c r="D295" s="119" t="s">
        <v>244</v>
      </c>
      <c r="E295" s="119" t="s">
        <v>841</v>
      </c>
      <c r="F295" s="119" t="s">
        <v>393</v>
      </c>
      <c r="G295" t="str">
        <f t="shared" si="4"/>
        <v/>
      </c>
      <c r="I295" t="s">
        <v>925</v>
      </c>
      <c r="J295" t="s">
        <v>865</v>
      </c>
    </row>
    <row r="296" spans="1:10" ht="16.649999999999999" customHeight="1">
      <c r="A296" s="54" t="e">
        <f>IF(E296=DSSV!$P$7,A295+1,"0")</f>
        <v>#REF!</v>
      </c>
      <c r="B296" s="119">
        <v>23202611399</v>
      </c>
      <c r="C296" s="119" t="s">
        <v>558</v>
      </c>
      <c r="D296" s="119" t="s">
        <v>164</v>
      </c>
      <c r="E296" s="119" t="s">
        <v>841</v>
      </c>
      <c r="F296" s="119" t="s">
        <v>393</v>
      </c>
      <c r="G296" t="str">
        <f t="shared" si="4"/>
        <v/>
      </c>
      <c r="I296" t="s">
        <v>1080</v>
      </c>
      <c r="J296" t="s">
        <v>865</v>
      </c>
    </row>
    <row r="297" spans="1:10" ht="16.649999999999999" customHeight="1">
      <c r="A297" s="54" t="e">
        <f>IF(E297=DSSV!$P$7,A296+1,"0")</f>
        <v>#REF!</v>
      </c>
      <c r="B297" s="119">
        <v>24202102605</v>
      </c>
      <c r="C297" s="119" t="s">
        <v>558</v>
      </c>
      <c r="D297" s="119" t="s">
        <v>164</v>
      </c>
      <c r="E297" s="119" t="s">
        <v>841</v>
      </c>
      <c r="F297" s="119" t="s">
        <v>393</v>
      </c>
      <c r="G297" t="str">
        <f t="shared" si="4"/>
        <v/>
      </c>
      <c r="I297" t="s">
        <v>1081</v>
      </c>
      <c r="J297" t="s">
        <v>865</v>
      </c>
    </row>
    <row r="298" spans="1:10" ht="16.649999999999999" customHeight="1">
      <c r="A298" s="54" t="e">
        <f>IF(E298=DSSV!$P$7,A297+1,"0")</f>
        <v>#REF!</v>
      </c>
      <c r="B298" s="119">
        <v>24202104049</v>
      </c>
      <c r="C298" s="119" t="s">
        <v>420</v>
      </c>
      <c r="D298" s="119" t="s">
        <v>164</v>
      </c>
      <c r="E298" s="119" t="s">
        <v>841</v>
      </c>
      <c r="F298" s="119" t="s">
        <v>393</v>
      </c>
      <c r="G298" t="str">
        <f t="shared" si="4"/>
        <v/>
      </c>
      <c r="I298" t="s">
        <v>1038</v>
      </c>
      <c r="J298" t="s">
        <v>865</v>
      </c>
    </row>
    <row r="299" spans="1:10" ht="16.649999999999999" customHeight="1">
      <c r="A299" s="54" t="e">
        <f>IF(E299=DSSV!$P$7,A298+1,"0")</f>
        <v>#REF!</v>
      </c>
      <c r="B299" s="119">
        <v>24202104567</v>
      </c>
      <c r="C299" s="119" t="s">
        <v>444</v>
      </c>
      <c r="D299" s="119" t="s">
        <v>164</v>
      </c>
      <c r="E299" s="119" t="s">
        <v>841</v>
      </c>
      <c r="F299" s="119" t="s">
        <v>393</v>
      </c>
      <c r="G299" t="str">
        <f t="shared" si="4"/>
        <v/>
      </c>
      <c r="I299" t="s">
        <v>1082</v>
      </c>
      <c r="J299" t="s">
        <v>865</v>
      </c>
    </row>
    <row r="300" spans="1:10" ht="16.649999999999999" customHeight="1">
      <c r="A300" s="54" t="e">
        <f>IF(E300=DSSV!$P$7,A299+1,"0")</f>
        <v>#REF!</v>
      </c>
      <c r="B300" s="119">
        <v>24202107165</v>
      </c>
      <c r="C300" s="119" t="s">
        <v>586</v>
      </c>
      <c r="D300" s="119" t="s">
        <v>164</v>
      </c>
      <c r="E300" s="119" t="s">
        <v>841</v>
      </c>
      <c r="F300" s="119" t="s">
        <v>393</v>
      </c>
      <c r="G300" t="str">
        <f t="shared" si="4"/>
        <v/>
      </c>
      <c r="I300" t="s">
        <v>1083</v>
      </c>
      <c r="J300" t="s">
        <v>865</v>
      </c>
    </row>
    <row r="301" spans="1:10" ht="16.649999999999999" customHeight="1">
      <c r="A301" s="54" t="e">
        <f>IF(E301=DSSV!$P$7,A300+1,"0")</f>
        <v>#REF!</v>
      </c>
      <c r="B301" s="119">
        <v>24202112653</v>
      </c>
      <c r="C301" s="119" t="s">
        <v>635</v>
      </c>
      <c r="D301" s="119" t="s">
        <v>164</v>
      </c>
      <c r="E301" s="119" t="s">
        <v>841</v>
      </c>
      <c r="F301" s="119" t="s">
        <v>393</v>
      </c>
      <c r="G301" t="str">
        <f t="shared" si="4"/>
        <v/>
      </c>
      <c r="I301" t="s">
        <v>1084</v>
      </c>
      <c r="J301" t="s">
        <v>865</v>
      </c>
    </row>
    <row r="302" spans="1:10" ht="16.649999999999999" customHeight="1">
      <c r="A302" s="54" t="e">
        <f>IF(E302=DSSV!$P$7,A301+1,"0")</f>
        <v>#REF!</v>
      </c>
      <c r="B302" s="119">
        <v>24212115357</v>
      </c>
      <c r="C302" s="119" t="s">
        <v>312</v>
      </c>
      <c r="D302" s="119" t="s">
        <v>157</v>
      </c>
      <c r="E302" s="119" t="s">
        <v>841</v>
      </c>
      <c r="F302" s="119" t="s">
        <v>393</v>
      </c>
      <c r="G302" t="str">
        <f t="shared" si="4"/>
        <v/>
      </c>
      <c r="I302" t="s">
        <v>1085</v>
      </c>
      <c r="J302" t="s">
        <v>213</v>
      </c>
    </row>
    <row r="303" spans="1:10" ht="16.649999999999999" customHeight="1">
      <c r="A303" s="54" t="e">
        <f>IF(E303=DSSV!$P$7,A302+1,"0")</f>
        <v>#REF!</v>
      </c>
      <c r="B303" s="119">
        <v>24212116408</v>
      </c>
      <c r="C303" s="119" t="s">
        <v>326</v>
      </c>
      <c r="D303" s="119" t="s">
        <v>157</v>
      </c>
      <c r="E303" s="119" t="s">
        <v>841</v>
      </c>
      <c r="F303" s="119" t="s">
        <v>393</v>
      </c>
      <c r="G303" t="str">
        <f t="shared" si="4"/>
        <v/>
      </c>
      <c r="I303" t="s">
        <v>1086</v>
      </c>
      <c r="J303" t="s">
        <v>213</v>
      </c>
    </row>
    <row r="304" spans="1:10" ht="16.649999999999999" customHeight="1">
      <c r="A304" s="54" t="e">
        <f>IF(E304=DSSV!$P$7,A303+1,"0")</f>
        <v>#REF!</v>
      </c>
      <c r="B304" s="119">
        <v>24202112780</v>
      </c>
      <c r="C304" s="119" t="s">
        <v>347</v>
      </c>
      <c r="D304" s="119" t="s">
        <v>336</v>
      </c>
      <c r="E304" s="119" t="s">
        <v>841</v>
      </c>
      <c r="F304" s="119" t="s">
        <v>393</v>
      </c>
      <c r="G304" t="str">
        <f t="shared" si="4"/>
        <v/>
      </c>
      <c r="I304" t="s">
        <v>1005</v>
      </c>
      <c r="J304" t="s">
        <v>865</v>
      </c>
    </row>
    <row r="305" spans="1:10" ht="16.649999999999999" customHeight="1">
      <c r="A305" s="54" t="e">
        <f>IF(E305=DSSV!$P$7,A304+1,"0")</f>
        <v>#REF!</v>
      </c>
      <c r="B305" s="119">
        <v>24212105337</v>
      </c>
      <c r="C305" s="119" t="s">
        <v>248</v>
      </c>
      <c r="D305" s="119" t="s">
        <v>235</v>
      </c>
      <c r="E305" s="119" t="s">
        <v>841</v>
      </c>
      <c r="F305" s="119" t="s">
        <v>393</v>
      </c>
      <c r="G305" t="str">
        <f t="shared" si="4"/>
        <v/>
      </c>
      <c r="I305" t="s">
        <v>1087</v>
      </c>
      <c r="J305" t="s">
        <v>213</v>
      </c>
    </row>
    <row r="306" spans="1:10" ht="16.649999999999999" customHeight="1">
      <c r="A306" s="54" t="e">
        <f>IF(E306=DSSV!$P$7,A305+1,"0")</f>
        <v>#REF!</v>
      </c>
      <c r="B306" s="119">
        <v>24217107639</v>
      </c>
      <c r="C306" s="119" t="s">
        <v>340</v>
      </c>
      <c r="D306" s="119" t="s">
        <v>235</v>
      </c>
      <c r="E306" s="119" t="s">
        <v>841</v>
      </c>
      <c r="F306" s="119" t="s">
        <v>393</v>
      </c>
      <c r="G306" t="str">
        <f t="shared" si="4"/>
        <v/>
      </c>
      <c r="I306" t="s">
        <v>906</v>
      </c>
      <c r="J306" t="s">
        <v>213</v>
      </c>
    </row>
    <row r="307" spans="1:10" ht="16.649999999999999" customHeight="1">
      <c r="A307" s="54" t="e">
        <f>IF(E307=DSSV!$P$7,A306+1,"0")</f>
        <v>#REF!</v>
      </c>
      <c r="B307" s="119">
        <v>24202105491</v>
      </c>
      <c r="C307" s="119" t="s">
        <v>589</v>
      </c>
      <c r="D307" s="119" t="s">
        <v>144</v>
      </c>
      <c r="E307" s="119" t="s">
        <v>841</v>
      </c>
      <c r="F307" s="119" t="s">
        <v>393</v>
      </c>
      <c r="G307" t="str">
        <f t="shared" si="4"/>
        <v/>
      </c>
      <c r="I307" t="s">
        <v>1088</v>
      </c>
      <c r="J307" t="s">
        <v>865</v>
      </c>
    </row>
    <row r="308" spans="1:10" ht="16.649999999999999" customHeight="1">
      <c r="A308" s="54" t="e">
        <f>IF(E308=DSSV!$P$7,A307+1,"0")</f>
        <v>#REF!</v>
      </c>
      <c r="B308" s="119">
        <v>24202105849</v>
      </c>
      <c r="C308" s="119" t="s">
        <v>375</v>
      </c>
      <c r="D308" s="119" t="s">
        <v>144</v>
      </c>
      <c r="E308" s="119" t="s">
        <v>841</v>
      </c>
      <c r="F308" s="119" t="s">
        <v>393</v>
      </c>
      <c r="G308" t="str">
        <f t="shared" si="4"/>
        <v/>
      </c>
      <c r="I308" t="s">
        <v>1089</v>
      </c>
      <c r="J308" t="s">
        <v>865</v>
      </c>
    </row>
    <row r="309" spans="1:10" ht="16.649999999999999" customHeight="1">
      <c r="A309" s="54" t="e">
        <f>IF(E309=DSSV!$P$7,A308+1,"0")</f>
        <v>#REF!</v>
      </c>
      <c r="B309" s="119">
        <v>24202107886</v>
      </c>
      <c r="C309" s="119" t="s">
        <v>475</v>
      </c>
      <c r="D309" s="119" t="s">
        <v>144</v>
      </c>
      <c r="E309" s="119" t="s">
        <v>841</v>
      </c>
      <c r="F309" s="119" t="s">
        <v>393</v>
      </c>
      <c r="G309" t="str">
        <f t="shared" si="4"/>
        <v/>
      </c>
      <c r="I309" t="s">
        <v>963</v>
      </c>
      <c r="J309" t="s">
        <v>865</v>
      </c>
    </row>
    <row r="310" spans="1:10" ht="16.649999999999999" customHeight="1">
      <c r="A310" s="54" t="e">
        <f>IF(E310=DSSV!$P$7,A309+1,"0")</f>
        <v>#REF!</v>
      </c>
      <c r="B310" s="119">
        <v>24212100119</v>
      </c>
      <c r="C310" s="119" t="s">
        <v>440</v>
      </c>
      <c r="D310" s="119" t="s">
        <v>144</v>
      </c>
      <c r="E310" s="119" t="s">
        <v>841</v>
      </c>
      <c r="F310" s="119" t="s">
        <v>393</v>
      </c>
      <c r="G310" t="str">
        <f t="shared" si="4"/>
        <v/>
      </c>
      <c r="I310" t="s">
        <v>1090</v>
      </c>
      <c r="J310" t="s">
        <v>213</v>
      </c>
    </row>
    <row r="311" spans="1:10" ht="16.649999999999999" customHeight="1">
      <c r="A311" s="54" t="e">
        <f>IF(E311=DSSV!$P$7,A310+1,"0")</f>
        <v>#REF!</v>
      </c>
      <c r="B311" s="119">
        <v>24212104221</v>
      </c>
      <c r="C311" s="119" t="s">
        <v>483</v>
      </c>
      <c r="D311" s="119" t="s">
        <v>144</v>
      </c>
      <c r="E311" s="119" t="s">
        <v>841</v>
      </c>
      <c r="F311" s="119" t="s">
        <v>393</v>
      </c>
      <c r="G311" t="str">
        <f t="shared" si="4"/>
        <v/>
      </c>
      <c r="I311" t="s">
        <v>1091</v>
      </c>
      <c r="J311" t="s">
        <v>213</v>
      </c>
    </row>
    <row r="312" spans="1:10" ht="16.649999999999999" customHeight="1">
      <c r="A312" s="54" t="e">
        <f>IF(E312=DSSV!$P$7,A311+1,"0")</f>
        <v>#REF!</v>
      </c>
      <c r="B312" s="119">
        <v>24212103936</v>
      </c>
      <c r="C312" s="119" t="s">
        <v>372</v>
      </c>
      <c r="D312" s="119" t="s">
        <v>186</v>
      </c>
      <c r="E312" s="119" t="s">
        <v>841</v>
      </c>
      <c r="F312" s="119" t="s">
        <v>393</v>
      </c>
      <c r="G312" t="str">
        <f t="shared" si="4"/>
        <v/>
      </c>
      <c r="I312" t="s">
        <v>1092</v>
      </c>
      <c r="J312" t="s">
        <v>213</v>
      </c>
    </row>
    <row r="313" spans="1:10" ht="16.649999999999999" customHeight="1">
      <c r="A313" s="54" t="e">
        <f>IF(E313=DSSV!$P$7,A312+1,"0")</f>
        <v>#REF!</v>
      </c>
      <c r="B313" s="119">
        <v>24212113164</v>
      </c>
      <c r="C313" s="119" t="s">
        <v>807</v>
      </c>
      <c r="D313" s="119" t="s">
        <v>186</v>
      </c>
      <c r="E313" s="119" t="s">
        <v>841</v>
      </c>
      <c r="F313" s="119" t="s">
        <v>393</v>
      </c>
      <c r="G313" t="str">
        <f t="shared" si="4"/>
        <v/>
      </c>
      <c r="I313" t="s">
        <v>1093</v>
      </c>
      <c r="J313" t="s">
        <v>213</v>
      </c>
    </row>
    <row r="314" spans="1:10" ht="16.649999999999999" customHeight="1">
      <c r="A314" s="54" t="e">
        <f>IF(E314=DSSV!$P$7,A313+1,"0")</f>
        <v>#REF!</v>
      </c>
      <c r="B314" s="119">
        <v>24202207152</v>
      </c>
      <c r="C314" s="119" t="s">
        <v>467</v>
      </c>
      <c r="D314" s="119" t="s">
        <v>168</v>
      </c>
      <c r="E314" s="119" t="s">
        <v>841</v>
      </c>
      <c r="F314" s="119" t="s">
        <v>393</v>
      </c>
      <c r="G314" t="str">
        <f t="shared" si="4"/>
        <v/>
      </c>
      <c r="I314" t="s">
        <v>892</v>
      </c>
      <c r="J314" t="s">
        <v>865</v>
      </c>
    </row>
    <row r="315" spans="1:10" ht="16.649999999999999" customHeight="1">
      <c r="A315" s="54" t="e">
        <f>IF(E315=DSSV!$P$7,A314+1,"0")</f>
        <v>#REF!</v>
      </c>
      <c r="B315" s="119">
        <v>24212113003</v>
      </c>
      <c r="C315" s="119" t="s">
        <v>808</v>
      </c>
      <c r="D315" s="119" t="s">
        <v>168</v>
      </c>
      <c r="E315" s="119" t="s">
        <v>841</v>
      </c>
      <c r="F315" s="119" t="s">
        <v>393</v>
      </c>
      <c r="G315" t="str">
        <f t="shared" si="4"/>
        <v/>
      </c>
      <c r="I315" t="s">
        <v>898</v>
      </c>
      <c r="J315" t="s">
        <v>213</v>
      </c>
    </row>
    <row r="316" spans="1:10" ht="16.649999999999999" customHeight="1">
      <c r="A316" s="54" t="e">
        <f>IF(E316=DSSV!$P$7,A315+1,"0")</f>
        <v>#REF!</v>
      </c>
      <c r="B316" s="119">
        <v>24211708543</v>
      </c>
      <c r="C316" s="119" t="s">
        <v>266</v>
      </c>
      <c r="D316" s="119" t="s">
        <v>154</v>
      </c>
      <c r="E316" s="119" t="s">
        <v>841</v>
      </c>
      <c r="F316" s="119" t="s">
        <v>393</v>
      </c>
      <c r="G316" t="str">
        <f t="shared" si="4"/>
        <v/>
      </c>
      <c r="I316" t="s">
        <v>969</v>
      </c>
      <c r="J316" t="s">
        <v>213</v>
      </c>
    </row>
    <row r="317" spans="1:10" ht="16.649999999999999" customHeight="1">
      <c r="A317" s="54" t="e">
        <f>IF(E317=DSSV!$P$7,A316+1,"0")</f>
        <v>#REF!</v>
      </c>
      <c r="B317" s="119">
        <v>24212108156</v>
      </c>
      <c r="C317" s="119" t="s">
        <v>490</v>
      </c>
      <c r="D317" s="119" t="s">
        <v>154</v>
      </c>
      <c r="E317" s="119" t="s">
        <v>841</v>
      </c>
      <c r="F317" s="119" t="s">
        <v>393</v>
      </c>
      <c r="G317" t="str">
        <f t="shared" si="4"/>
        <v/>
      </c>
      <c r="I317" t="s">
        <v>910</v>
      </c>
      <c r="J317" t="s">
        <v>213</v>
      </c>
    </row>
    <row r="318" spans="1:10" ht="16.649999999999999" customHeight="1">
      <c r="A318" s="54" t="e">
        <f>IF(E318=DSSV!$P$7,A317+1,"0")</f>
        <v>#REF!</v>
      </c>
      <c r="B318" s="119">
        <v>24212515525</v>
      </c>
      <c r="C318" s="119" t="s">
        <v>427</v>
      </c>
      <c r="D318" s="119" t="s">
        <v>154</v>
      </c>
      <c r="E318" s="119" t="s">
        <v>841</v>
      </c>
      <c r="F318" s="119" t="s">
        <v>393</v>
      </c>
      <c r="G318" t="str">
        <f t="shared" si="4"/>
        <v/>
      </c>
      <c r="I318" t="s">
        <v>1094</v>
      </c>
      <c r="J318" t="s">
        <v>213</v>
      </c>
    </row>
    <row r="319" spans="1:10" ht="16.649999999999999" customHeight="1">
      <c r="A319" s="54" t="e">
        <f>IF(E319=DSSV!$P$7,A318+1,"0")</f>
        <v>#REF!</v>
      </c>
      <c r="B319" s="119">
        <v>24202115558</v>
      </c>
      <c r="C319" s="119" t="s">
        <v>334</v>
      </c>
      <c r="D319" s="119" t="s">
        <v>139</v>
      </c>
      <c r="E319" s="119" t="s">
        <v>841</v>
      </c>
      <c r="F319" s="119" t="s">
        <v>393</v>
      </c>
      <c r="G319" t="str">
        <f t="shared" si="4"/>
        <v/>
      </c>
      <c r="I319" t="s">
        <v>1095</v>
      </c>
      <c r="J319" t="s">
        <v>865</v>
      </c>
    </row>
    <row r="320" spans="1:10" ht="16.649999999999999" customHeight="1">
      <c r="A320" s="54" t="e">
        <f>IF(E320=DSSV!$P$7,A319+1,"0")</f>
        <v>#REF!</v>
      </c>
      <c r="B320" s="119">
        <v>24202115950</v>
      </c>
      <c r="C320" s="119" t="s">
        <v>347</v>
      </c>
      <c r="D320" s="119" t="s">
        <v>139</v>
      </c>
      <c r="E320" s="119" t="s">
        <v>841</v>
      </c>
      <c r="F320" s="119" t="s">
        <v>393</v>
      </c>
      <c r="G320" t="str">
        <f t="shared" si="4"/>
        <v/>
      </c>
      <c r="I320" t="s">
        <v>870</v>
      </c>
      <c r="J320" t="s">
        <v>865</v>
      </c>
    </row>
    <row r="321" spans="1:10" ht="16.649999999999999" customHeight="1">
      <c r="A321" s="54" t="e">
        <f>IF(E321=DSSV!$P$7,A320+1,"0")</f>
        <v>#REF!</v>
      </c>
      <c r="B321" s="119">
        <v>2220718918</v>
      </c>
      <c r="C321" s="119" t="s">
        <v>809</v>
      </c>
      <c r="D321" s="119" t="s">
        <v>194</v>
      </c>
      <c r="E321" s="119" t="s">
        <v>841</v>
      </c>
      <c r="F321" s="119" t="s">
        <v>367</v>
      </c>
      <c r="G321" t="str">
        <f t="shared" si="4"/>
        <v/>
      </c>
      <c r="I321" s="137" t="s">
        <v>1184</v>
      </c>
      <c r="J321" t="s">
        <v>865</v>
      </c>
    </row>
    <row r="322" spans="1:10" ht="16.649999999999999" customHeight="1">
      <c r="A322" s="54" t="e">
        <f>IF(E322=DSSV!$P$7,A321+1,"0")</f>
        <v>#REF!</v>
      </c>
      <c r="B322" s="119">
        <v>2221214394</v>
      </c>
      <c r="C322" s="119" t="s">
        <v>298</v>
      </c>
      <c r="D322" s="119" t="s">
        <v>196</v>
      </c>
      <c r="E322" s="119" t="s">
        <v>841</v>
      </c>
      <c r="F322" s="119" t="s">
        <v>367</v>
      </c>
      <c r="G322" t="str">
        <f t="shared" si="4"/>
        <v/>
      </c>
      <c r="I322" s="137" t="s">
        <v>1185</v>
      </c>
      <c r="J322" t="s">
        <v>213</v>
      </c>
    </row>
    <row r="323" spans="1:10" ht="16.649999999999999" customHeight="1">
      <c r="A323" s="54" t="e">
        <f>IF(E323=DSSV!$P$7,A322+1,"0")</f>
        <v>#REF!</v>
      </c>
      <c r="B323" s="119">
        <v>24207104744</v>
      </c>
      <c r="C323" s="119" t="s">
        <v>449</v>
      </c>
      <c r="D323" s="119" t="s">
        <v>384</v>
      </c>
      <c r="E323" s="119" t="s">
        <v>841</v>
      </c>
      <c r="F323" s="119" t="s">
        <v>393</v>
      </c>
      <c r="G323" t="str">
        <f t="shared" ref="G323:G386" si="5">IF(ISNA(H323),"NỢ HP","")</f>
        <v/>
      </c>
      <c r="I323" t="s">
        <v>926</v>
      </c>
      <c r="J323" t="s">
        <v>865</v>
      </c>
    </row>
    <row r="324" spans="1:10" ht="16.649999999999999" customHeight="1">
      <c r="A324" s="54" t="e">
        <f>IF(E324=DSSV!$P$7,A323+1,"0")</f>
        <v>#REF!</v>
      </c>
      <c r="B324" s="119">
        <v>24212105046</v>
      </c>
      <c r="C324" s="119" t="s">
        <v>323</v>
      </c>
      <c r="D324" s="119" t="s">
        <v>253</v>
      </c>
      <c r="E324" s="119" t="s">
        <v>841</v>
      </c>
      <c r="F324" s="119" t="s">
        <v>393</v>
      </c>
      <c r="G324" t="str">
        <f t="shared" si="5"/>
        <v/>
      </c>
      <c r="I324" t="s">
        <v>1096</v>
      </c>
      <c r="J324" t="s">
        <v>213</v>
      </c>
    </row>
    <row r="325" spans="1:10" ht="16.649999999999999" customHeight="1">
      <c r="A325" s="54" t="e">
        <f>IF(E325=DSSV!$P$7,A324+1,"0")</f>
        <v>#REF!</v>
      </c>
      <c r="B325" s="119">
        <v>24212108575</v>
      </c>
      <c r="C325" s="119" t="s">
        <v>573</v>
      </c>
      <c r="D325" s="119" t="s">
        <v>159</v>
      </c>
      <c r="E325" s="119" t="s">
        <v>841</v>
      </c>
      <c r="F325" s="119" t="s">
        <v>393</v>
      </c>
      <c r="G325" t="str">
        <f t="shared" si="5"/>
        <v/>
      </c>
      <c r="I325" t="s">
        <v>1097</v>
      </c>
      <c r="J325" t="s">
        <v>213</v>
      </c>
    </row>
    <row r="326" spans="1:10" ht="16.649999999999999" customHeight="1">
      <c r="A326" s="54" t="e">
        <f>IF(E326=DSSV!$P$7,A325+1,"0")</f>
        <v>#REF!</v>
      </c>
      <c r="B326" s="119">
        <v>24212107625</v>
      </c>
      <c r="C326" s="119" t="s">
        <v>286</v>
      </c>
      <c r="D326" s="119" t="s">
        <v>810</v>
      </c>
      <c r="E326" s="119" t="s">
        <v>841</v>
      </c>
      <c r="F326" s="119" t="s">
        <v>393</v>
      </c>
      <c r="G326" t="str">
        <f t="shared" si="5"/>
        <v/>
      </c>
      <c r="I326" t="s">
        <v>1098</v>
      </c>
      <c r="J326" t="s">
        <v>213</v>
      </c>
    </row>
    <row r="327" spans="1:10" ht="16.649999999999999" customHeight="1">
      <c r="A327" s="54" t="e">
        <f>IF(E327=DSSV!$P$7,A326+1,"0")</f>
        <v>#REF!</v>
      </c>
      <c r="B327" s="119">
        <v>24202101566</v>
      </c>
      <c r="C327" s="119" t="s">
        <v>333</v>
      </c>
      <c r="D327" s="119" t="s">
        <v>200</v>
      </c>
      <c r="E327" s="119" t="s">
        <v>841</v>
      </c>
      <c r="F327" s="119" t="s">
        <v>393</v>
      </c>
      <c r="G327" t="str">
        <f t="shared" si="5"/>
        <v/>
      </c>
      <c r="I327" t="s">
        <v>1099</v>
      </c>
      <c r="J327" t="s">
        <v>865</v>
      </c>
    </row>
    <row r="328" spans="1:10" ht="16.649999999999999" customHeight="1">
      <c r="A328" s="54" t="e">
        <f>IF(E328=DSSV!$P$7,A327+1,"0")</f>
        <v>#REF!</v>
      </c>
      <c r="B328" s="119">
        <v>24202102324</v>
      </c>
      <c r="C328" s="119" t="s">
        <v>468</v>
      </c>
      <c r="D328" s="119" t="s">
        <v>200</v>
      </c>
      <c r="E328" s="119" t="s">
        <v>841</v>
      </c>
      <c r="F328" s="119" t="s">
        <v>393</v>
      </c>
      <c r="G328" t="str">
        <f t="shared" si="5"/>
        <v/>
      </c>
      <c r="I328" t="s">
        <v>1100</v>
      </c>
      <c r="J328" t="s">
        <v>865</v>
      </c>
    </row>
    <row r="329" spans="1:10" ht="16.649999999999999" customHeight="1">
      <c r="A329" s="54" t="e">
        <f>IF(E329=DSSV!$P$7,A328+1,"0")</f>
        <v>#REF!</v>
      </c>
      <c r="B329" s="119">
        <v>24202104999</v>
      </c>
      <c r="C329" s="119" t="s">
        <v>292</v>
      </c>
      <c r="D329" s="119" t="s">
        <v>200</v>
      </c>
      <c r="E329" s="119" t="s">
        <v>841</v>
      </c>
      <c r="F329" s="119" t="s">
        <v>393</v>
      </c>
      <c r="G329" t="str">
        <f t="shared" si="5"/>
        <v/>
      </c>
      <c r="I329" t="s">
        <v>1066</v>
      </c>
      <c r="J329" t="s">
        <v>865</v>
      </c>
    </row>
    <row r="330" spans="1:10" ht="16.649999999999999" customHeight="1">
      <c r="A330" s="54" t="e">
        <f>IF(E330=DSSV!$P$7,A329+1,"0")</f>
        <v>#REF!</v>
      </c>
      <c r="B330" s="119">
        <v>24203101134</v>
      </c>
      <c r="C330" s="119" t="s">
        <v>704</v>
      </c>
      <c r="D330" s="119" t="s">
        <v>200</v>
      </c>
      <c r="E330" s="119" t="s">
        <v>841</v>
      </c>
      <c r="F330" s="119" t="s">
        <v>393</v>
      </c>
      <c r="G330" t="str">
        <f t="shared" si="5"/>
        <v/>
      </c>
      <c r="I330" t="s">
        <v>1032</v>
      </c>
      <c r="J330" t="s">
        <v>865</v>
      </c>
    </row>
    <row r="331" spans="1:10" ht="16.649999999999999" customHeight="1">
      <c r="A331" s="54" t="e">
        <f>IF(E331=DSSV!$P$7,A330+1,"0")</f>
        <v>#REF!</v>
      </c>
      <c r="B331" s="119">
        <v>24207105928</v>
      </c>
      <c r="C331" s="119" t="s">
        <v>373</v>
      </c>
      <c r="D331" s="119" t="s">
        <v>219</v>
      </c>
      <c r="E331" s="119" t="s">
        <v>841</v>
      </c>
      <c r="F331" s="119" t="s">
        <v>393</v>
      </c>
      <c r="G331" t="str">
        <f t="shared" si="5"/>
        <v/>
      </c>
      <c r="I331" t="s">
        <v>1101</v>
      </c>
      <c r="J331" t="s">
        <v>865</v>
      </c>
    </row>
    <row r="332" spans="1:10" ht="16.649999999999999" customHeight="1">
      <c r="A332" s="54" t="e">
        <f>IF(E332=DSSV!$P$7,A331+1,"0")</f>
        <v>#REF!</v>
      </c>
      <c r="B332" s="119">
        <v>24202101317</v>
      </c>
      <c r="C332" s="119" t="s">
        <v>347</v>
      </c>
      <c r="D332" s="119" t="s">
        <v>633</v>
      </c>
      <c r="E332" s="119" t="s">
        <v>841</v>
      </c>
      <c r="F332" s="119" t="s">
        <v>393</v>
      </c>
      <c r="G332" t="str">
        <f t="shared" si="5"/>
        <v/>
      </c>
      <c r="I332" t="s">
        <v>1051</v>
      </c>
      <c r="J332" t="s">
        <v>865</v>
      </c>
    </row>
    <row r="333" spans="1:10" ht="16.649999999999999" customHeight="1">
      <c r="A333" s="54" t="e">
        <f>IF(E333=DSSV!$P$7,A332+1,"0")</f>
        <v>#REF!</v>
      </c>
      <c r="B333" s="119">
        <v>24202103591</v>
      </c>
      <c r="C333" s="119" t="s">
        <v>441</v>
      </c>
      <c r="D333" s="119" t="s">
        <v>149</v>
      </c>
      <c r="E333" s="119" t="s">
        <v>841</v>
      </c>
      <c r="F333" s="119" t="s">
        <v>393</v>
      </c>
      <c r="G333" t="str">
        <f t="shared" si="5"/>
        <v/>
      </c>
      <c r="I333" t="s">
        <v>1001</v>
      </c>
      <c r="J333" t="s">
        <v>865</v>
      </c>
    </row>
    <row r="334" spans="1:10" ht="16.649999999999999" customHeight="1">
      <c r="A334" s="54" t="e">
        <f>IF(E334=DSSV!$P$7,A333+1,"0")</f>
        <v>#REF!</v>
      </c>
      <c r="B334" s="119">
        <v>24202107947</v>
      </c>
      <c r="C334" s="119" t="s">
        <v>812</v>
      </c>
      <c r="D334" s="119" t="s">
        <v>149</v>
      </c>
      <c r="E334" s="119" t="s">
        <v>841</v>
      </c>
      <c r="F334" s="119" t="s">
        <v>393</v>
      </c>
      <c r="G334" t="str">
        <f t="shared" si="5"/>
        <v/>
      </c>
      <c r="I334" t="s">
        <v>897</v>
      </c>
      <c r="J334" t="s">
        <v>865</v>
      </c>
    </row>
    <row r="335" spans="1:10" ht="16.649999999999999" customHeight="1">
      <c r="A335" s="54" t="e">
        <f>IF(E335=DSSV!$P$7,A334+1,"0")</f>
        <v>#REF!</v>
      </c>
      <c r="B335" s="119">
        <v>24202116564</v>
      </c>
      <c r="C335" s="119" t="s">
        <v>334</v>
      </c>
      <c r="D335" s="119" t="s">
        <v>267</v>
      </c>
      <c r="E335" s="119" t="s">
        <v>841</v>
      </c>
      <c r="F335" s="119" t="s">
        <v>393</v>
      </c>
      <c r="G335" t="str">
        <f t="shared" si="5"/>
        <v/>
      </c>
      <c r="I335" t="s">
        <v>1102</v>
      </c>
      <c r="J335" t="s">
        <v>865</v>
      </c>
    </row>
    <row r="336" spans="1:10" ht="16.649999999999999" customHeight="1">
      <c r="A336" s="54" t="e">
        <f>IF(E336=DSSV!$P$7,A335+1,"0")</f>
        <v>#REF!</v>
      </c>
      <c r="B336" s="119">
        <v>2220217672</v>
      </c>
      <c r="C336" s="119" t="s">
        <v>652</v>
      </c>
      <c r="D336" s="119" t="s">
        <v>240</v>
      </c>
      <c r="E336" s="119" t="s">
        <v>841</v>
      </c>
      <c r="F336" s="119" t="s">
        <v>367</v>
      </c>
      <c r="G336" t="str">
        <f t="shared" si="5"/>
        <v/>
      </c>
      <c r="I336" s="137" t="s">
        <v>1186</v>
      </c>
      <c r="J336" t="s">
        <v>865</v>
      </c>
    </row>
    <row r="337" spans="1:10" ht="16.649999999999999" customHeight="1">
      <c r="A337" s="54" t="e">
        <f>IF(E337=DSSV!$P$7,A336+1,"0")</f>
        <v>#REF!</v>
      </c>
      <c r="B337" s="119">
        <v>2221618613</v>
      </c>
      <c r="C337" s="119" t="s">
        <v>693</v>
      </c>
      <c r="D337" s="119" t="s">
        <v>240</v>
      </c>
      <c r="E337" s="119" t="s">
        <v>841</v>
      </c>
      <c r="F337" s="119" t="s">
        <v>367</v>
      </c>
      <c r="G337" t="str">
        <f t="shared" si="5"/>
        <v/>
      </c>
      <c r="I337" s="137" t="s">
        <v>1187</v>
      </c>
      <c r="J337" t="s">
        <v>213</v>
      </c>
    </row>
    <row r="338" spans="1:10" ht="16.649999999999999" customHeight="1">
      <c r="A338" s="54" t="e">
        <f>IF(E338=DSSV!$P$7,A337+1,"0")</f>
        <v>#REF!</v>
      </c>
      <c r="B338" s="119">
        <v>24202116443</v>
      </c>
      <c r="C338" s="119" t="s">
        <v>424</v>
      </c>
      <c r="D338" s="119" t="s">
        <v>277</v>
      </c>
      <c r="E338" s="119" t="s">
        <v>841</v>
      </c>
      <c r="F338" s="119" t="s">
        <v>393</v>
      </c>
      <c r="G338" t="str">
        <f t="shared" si="5"/>
        <v/>
      </c>
      <c r="I338" t="s">
        <v>1052</v>
      </c>
      <c r="J338" t="s">
        <v>865</v>
      </c>
    </row>
    <row r="339" spans="1:10" ht="16.649999999999999" customHeight="1">
      <c r="A339" s="54" t="e">
        <f>IF(E339=DSSV!$P$7,A338+1,"0")</f>
        <v>#REF!</v>
      </c>
      <c r="B339" s="119">
        <v>24212107910</v>
      </c>
      <c r="C339" s="119" t="s">
        <v>386</v>
      </c>
      <c r="D339" s="119" t="s">
        <v>151</v>
      </c>
      <c r="E339" s="119" t="s">
        <v>841</v>
      </c>
      <c r="F339" s="119" t="s">
        <v>393</v>
      </c>
      <c r="G339" t="str">
        <f t="shared" si="5"/>
        <v/>
      </c>
      <c r="I339" t="s">
        <v>869</v>
      </c>
      <c r="J339" t="s">
        <v>213</v>
      </c>
    </row>
    <row r="340" spans="1:10" ht="16.649999999999999" customHeight="1">
      <c r="A340" s="54" t="e">
        <f>IF(E340=DSSV!$P$7,A339+1,"0")</f>
        <v>#REF!</v>
      </c>
      <c r="B340" s="119">
        <v>24207207432</v>
      </c>
      <c r="C340" s="119" t="s">
        <v>441</v>
      </c>
      <c r="D340" s="119" t="s">
        <v>295</v>
      </c>
      <c r="E340" s="119" t="s">
        <v>841</v>
      </c>
      <c r="F340" s="119" t="s">
        <v>393</v>
      </c>
      <c r="G340" t="str">
        <f t="shared" si="5"/>
        <v/>
      </c>
      <c r="I340" t="s">
        <v>1036</v>
      </c>
      <c r="J340" t="s">
        <v>865</v>
      </c>
    </row>
    <row r="341" spans="1:10" ht="16.649999999999999" customHeight="1">
      <c r="A341" s="54" t="e">
        <f>IF(E341=DSSV!$P$7,A340+1,"0")</f>
        <v>#REF!</v>
      </c>
      <c r="B341" s="119">
        <v>24212105914</v>
      </c>
      <c r="C341" s="119" t="s">
        <v>342</v>
      </c>
      <c r="D341" s="119" t="s">
        <v>167</v>
      </c>
      <c r="E341" s="119" t="s">
        <v>841</v>
      </c>
      <c r="F341" s="119" t="s">
        <v>393</v>
      </c>
      <c r="G341" t="str">
        <f t="shared" si="5"/>
        <v/>
      </c>
      <c r="I341" t="s">
        <v>887</v>
      </c>
      <c r="J341" t="s">
        <v>213</v>
      </c>
    </row>
    <row r="342" spans="1:10" ht="16.649999999999999" customHeight="1">
      <c r="A342" s="54" t="e">
        <f>IF(E342=DSSV!$P$7,A341+1,"0")</f>
        <v>#REF!</v>
      </c>
      <c r="B342" s="119">
        <v>24202107075</v>
      </c>
      <c r="C342" s="119" t="s">
        <v>814</v>
      </c>
      <c r="D342" s="119" t="s">
        <v>173</v>
      </c>
      <c r="E342" s="119" t="s">
        <v>841</v>
      </c>
      <c r="F342" s="119" t="s">
        <v>393</v>
      </c>
      <c r="G342" t="str">
        <f t="shared" si="5"/>
        <v/>
      </c>
      <c r="I342" t="s">
        <v>1035</v>
      </c>
      <c r="J342" t="s">
        <v>865</v>
      </c>
    </row>
    <row r="343" spans="1:10" ht="16.649999999999999" customHeight="1">
      <c r="A343" s="54" t="e">
        <f>IF(E343=DSSV!$P$7,A342+1,"0")</f>
        <v>#REF!</v>
      </c>
      <c r="B343" s="119">
        <v>24202114037</v>
      </c>
      <c r="C343" s="119" t="s">
        <v>815</v>
      </c>
      <c r="D343" s="119" t="s">
        <v>173</v>
      </c>
      <c r="E343" s="119" t="s">
        <v>841</v>
      </c>
      <c r="F343" s="119" t="s">
        <v>393</v>
      </c>
      <c r="G343" t="str">
        <f t="shared" si="5"/>
        <v/>
      </c>
      <c r="I343" t="s">
        <v>879</v>
      </c>
      <c r="J343" t="s">
        <v>865</v>
      </c>
    </row>
    <row r="344" spans="1:10" ht="16.649999999999999" customHeight="1">
      <c r="A344" s="54" t="e">
        <f>IF(E344=DSSV!$P$7,A343+1,"0")</f>
        <v>#REF!</v>
      </c>
      <c r="B344" s="119">
        <v>24202115635</v>
      </c>
      <c r="C344" s="119" t="s">
        <v>816</v>
      </c>
      <c r="D344" s="119" t="s">
        <v>173</v>
      </c>
      <c r="E344" s="119" t="s">
        <v>841</v>
      </c>
      <c r="F344" s="119" t="s">
        <v>393</v>
      </c>
      <c r="G344" t="str">
        <f t="shared" si="5"/>
        <v/>
      </c>
      <c r="I344" t="s">
        <v>980</v>
      </c>
      <c r="J344" t="s">
        <v>865</v>
      </c>
    </row>
    <row r="345" spans="1:10" ht="16.649999999999999" customHeight="1">
      <c r="A345" s="54" t="e">
        <f>IF(E345=DSSV!$P$7,A344+1,"0")</f>
        <v>#REF!</v>
      </c>
      <c r="B345" s="119">
        <v>24202100846</v>
      </c>
      <c r="C345" s="119" t="s">
        <v>560</v>
      </c>
      <c r="D345" s="119" t="s">
        <v>180</v>
      </c>
      <c r="E345" s="119" t="s">
        <v>841</v>
      </c>
      <c r="F345" s="119" t="s">
        <v>393</v>
      </c>
      <c r="G345" t="str">
        <f t="shared" si="5"/>
        <v/>
      </c>
      <c r="I345" t="s">
        <v>941</v>
      </c>
      <c r="J345" t="s">
        <v>865</v>
      </c>
    </row>
    <row r="346" spans="1:10" ht="16.649999999999999" customHeight="1">
      <c r="A346" s="54" t="e">
        <f>IF(E346=DSSV!$P$7,A345+1,"0")</f>
        <v>#REF!</v>
      </c>
      <c r="B346" s="119">
        <v>24202101675</v>
      </c>
      <c r="C346" s="119" t="s">
        <v>574</v>
      </c>
      <c r="D346" s="119" t="s">
        <v>180</v>
      </c>
      <c r="E346" s="119" t="s">
        <v>841</v>
      </c>
      <c r="F346" s="119" t="s">
        <v>393</v>
      </c>
      <c r="G346" t="str">
        <f t="shared" si="5"/>
        <v/>
      </c>
      <c r="I346" t="s">
        <v>1103</v>
      </c>
      <c r="J346" t="s">
        <v>865</v>
      </c>
    </row>
    <row r="347" spans="1:10" ht="16.649999999999999" customHeight="1">
      <c r="A347" s="54" t="e">
        <f>IF(E347=DSSV!$P$7,A346+1,"0")</f>
        <v>#REF!</v>
      </c>
      <c r="B347" s="119">
        <v>24202113868</v>
      </c>
      <c r="C347" s="119" t="s">
        <v>446</v>
      </c>
      <c r="D347" s="119" t="s">
        <v>180</v>
      </c>
      <c r="E347" s="119" t="s">
        <v>841</v>
      </c>
      <c r="F347" s="119" t="s">
        <v>393</v>
      </c>
      <c r="G347" t="str">
        <f t="shared" si="5"/>
        <v/>
      </c>
      <c r="I347" t="s">
        <v>1104</v>
      </c>
      <c r="J347" t="s">
        <v>865</v>
      </c>
    </row>
    <row r="348" spans="1:10" ht="16.649999999999999" customHeight="1">
      <c r="A348" s="54" t="e">
        <f>IF(E348=DSSV!$P$7,A347+1,"0")</f>
        <v>#REF!</v>
      </c>
      <c r="B348" s="119">
        <v>2221218563</v>
      </c>
      <c r="C348" s="119" t="s">
        <v>264</v>
      </c>
      <c r="D348" s="119" t="s">
        <v>183</v>
      </c>
      <c r="E348" s="119" t="s">
        <v>841</v>
      </c>
      <c r="F348" s="119" t="s">
        <v>381</v>
      </c>
      <c r="G348" t="str">
        <f t="shared" si="5"/>
        <v/>
      </c>
      <c r="I348" t="s">
        <v>1105</v>
      </c>
      <c r="J348" t="s">
        <v>213</v>
      </c>
    </row>
    <row r="349" spans="1:10" ht="16.649999999999999" customHeight="1">
      <c r="A349" s="54" t="e">
        <f>IF(E349=DSSV!$P$7,A348+1,"0")</f>
        <v>#REF!</v>
      </c>
      <c r="B349" s="119">
        <v>2321213041</v>
      </c>
      <c r="C349" s="119" t="s">
        <v>820</v>
      </c>
      <c r="D349" s="119" t="s">
        <v>183</v>
      </c>
      <c r="E349" s="119" t="s">
        <v>841</v>
      </c>
      <c r="F349" s="119" t="s">
        <v>381</v>
      </c>
      <c r="G349" t="str">
        <f t="shared" si="5"/>
        <v/>
      </c>
      <c r="I349" t="s">
        <v>1106</v>
      </c>
      <c r="J349" t="s">
        <v>213</v>
      </c>
    </row>
    <row r="350" spans="1:10" ht="16.649999999999999" customHeight="1">
      <c r="A350" s="54" t="e">
        <f>IF(E350=DSSV!$P$7,A349+1,"0")</f>
        <v>#REF!</v>
      </c>
      <c r="B350" s="119">
        <v>24202105148</v>
      </c>
      <c r="C350" s="119" t="s">
        <v>821</v>
      </c>
      <c r="D350" s="119" t="s">
        <v>128</v>
      </c>
      <c r="E350" s="119" t="s">
        <v>841</v>
      </c>
      <c r="F350" s="119" t="s">
        <v>393</v>
      </c>
      <c r="G350" t="str">
        <f t="shared" si="5"/>
        <v/>
      </c>
      <c r="I350" t="s">
        <v>1107</v>
      </c>
      <c r="J350" t="s">
        <v>865</v>
      </c>
    </row>
    <row r="351" spans="1:10" ht="16.649999999999999" customHeight="1">
      <c r="A351" s="54" t="e">
        <f>IF(E351=DSSV!$P$7,A350+1,"0")</f>
        <v>#REF!</v>
      </c>
      <c r="B351" s="119">
        <v>24207103501</v>
      </c>
      <c r="C351" s="119" t="s">
        <v>347</v>
      </c>
      <c r="D351" s="119" t="s">
        <v>128</v>
      </c>
      <c r="E351" s="119" t="s">
        <v>841</v>
      </c>
      <c r="F351" s="119" t="s">
        <v>393</v>
      </c>
      <c r="G351" t="str">
        <f t="shared" si="5"/>
        <v/>
      </c>
      <c r="I351" t="s">
        <v>1089</v>
      </c>
      <c r="J351" t="s">
        <v>865</v>
      </c>
    </row>
    <row r="352" spans="1:10" ht="16.649999999999999" customHeight="1">
      <c r="A352" s="54" t="e">
        <f>IF(E352=DSSV!$P$7,A351+1,"0")</f>
        <v>#REF!</v>
      </c>
      <c r="B352" s="119">
        <v>2321213254</v>
      </c>
      <c r="C352" s="119" t="s">
        <v>683</v>
      </c>
      <c r="D352" s="119" t="s">
        <v>206</v>
      </c>
      <c r="E352" s="119" t="s">
        <v>841</v>
      </c>
      <c r="F352" s="119" t="s">
        <v>381</v>
      </c>
      <c r="G352" t="str">
        <f t="shared" si="5"/>
        <v/>
      </c>
      <c r="I352" t="s">
        <v>1108</v>
      </c>
      <c r="J352" t="s">
        <v>213</v>
      </c>
    </row>
    <row r="353" spans="1:10" ht="16.649999999999999" customHeight="1">
      <c r="A353" s="54" t="e">
        <f>IF(E353=DSSV!$P$7,A352+1,"0")</f>
        <v>#REF!</v>
      </c>
      <c r="B353" s="119">
        <v>24202116668</v>
      </c>
      <c r="C353" s="119" t="s">
        <v>327</v>
      </c>
      <c r="D353" s="119" t="s">
        <v>142</v>
      </c>
      <c r="E353" s="119" t="s">
        <v>841</v>
      </c>
      <c r="F353" s="119" t="s">
        <v>393</v>
      </c>
      <c r="G353" t="str">
        <f t="shared" si="5"/>
        <v/>
      </c>
      <c r="I353" t="s">
        <v>1109</v>
      </c>
      <c r="J353" t="s">
        <v>865</v>
      </c>
    </row>
    <row r="354" spans="1:10" ht="16.649999999999999" customHeight="1">
      <c r="A354" s="54" t="e">
        <f>IF(E354=DSSV!$P$7,A353+1,"0")</f>
        <v>#REF!</v>
      </c>
      <c r="B354" s="119">
        <v>2321213255</v>
      </c>
      <c r="C354" s="119" t="s">
        <v>532</v>
      </c>
      <c r="D354" s="119" t="s">
        <v>133</v>
      </c>
      <c r="E354" s="119" t="s">
        <v>841</v>
      </c>
      <c r="F354" s="119" t="s">
        <v>381</v>
      </c>
      <c r="G354" t="str">
        <f t="shared" si="5"/>
        <v/>
      </c>
      <c r="I354" t="s">
        <v>1110</v>
      </c>
      <c r="J354" t="s">
        <v>213</v>
      </c>
    </row>
    <row r="355" spans="1:10" ht="16.649999999999999" customHeight="1">
      <c r="A355" s="54" t="e">
        <f>IF(E355=DSSV!$P$7,A354+1,"0")</f>
        <v>#REF!</v>
      </c>
      <c r="B355" s="119">
        <v>24212102957</v>
      </c>
      <c r="C355" s="119" t="s">
        <v>590</v>
      </c>
      <c r="D355" s="119" t="s">
        <v>133</v>
      </c>
      <c r="E355" s="119" t="s">
        <v>841</v>
      </c>
      <c r="F355" s="119" t="s">
        <v>393</v>
      </c>
      <c r="G355" t="str">
        <f t="shared" si="5"/>
        <v/>
      </c>
      <c r="I355" t="s">
        <v>918</v>
      </c>
      <c r="J355" t="s">
        <v>213</v>
      </c>
    </row>
    <row r="356" spans="1:10" ht="16.649999999999999" customHeight="1">
      <c r="A356" s="54" t="e">
        <f>IF(E356=DSSV!$P$7,A355+1,"0")</f>
        <v>#REF!</v>
      </c>
      <c r="B356" s="119">
        <v>24212114230</v>
      </c>
      <c r="C356" s="119" t="s">
        <v>653</v>
      </c>
      <c r="D356" s="119" t="s">
        <v>133</v>
      </c>
      <c r="E356" s="119" t="s">
        <v>841</v>
      </c>
      <c r="F356" s="119" t="s">
        <v>393</v>
      </c>
      <c r="G356" t="str">
        <f t="shared" si="5"/>
        <v/>
      </c>
      <c r="I356" t="s">
        <v>1075</v>
      </c>
      <c r="J356" t="s">
        <v>213</v>
      </c>
    </row>
    <row r="357" spans="1:10" ht="16.649999999999999" customHeight="1">
      <c r="A357" s="54" t="e">
        <f>IF(E357=DSSV!$P$7,A356+1,"0")</f>
        <v>#REF!</v>
      </c>
      <c r="B357" s="119">
        <v>24212506369</v>
      </c>
      <c r="C357" s="119" t="s">
        <v>293</v>
      </c>
      <c r="D357" s="119" t="s">
        <v>133</v>
      </c>
      <c r="E357" s="119" t="s">
        <v>841</v>
      </c>
      <c r="F357" s="119" t="s">
        <v>393</v>
      </c>
      <c r="G357" t="str">
        <f t="shared" si="5"/>
        <v/>
      </c>
      <c r="I357" t="s">
        <v>1111</v>
      </c>
      <c r="J357" t="s">
        <v>213</v>
      </c>
    </row>
    <row r="358" spans="1:10" ht="16.649999999999999" customHeight="1">
      <c r="A358" s="54" t="e">
        <f>IF(E358=DSSV!$P$7,A357+1,"0")</f>
        <v>#REF!</v>
      </c>
      <c r="B358" s="119">
        <v>24212100868</v>
      </c>
      <c r="C358" s="119" t="s">
        <v>542</v>
      </c>
      <c r="D358" s="119" t="s">
        <v>220</v>
      </c>
      <c r="E358" s="119" t="s">
        <v>841</v>
      </c>
      <c r="F358" s="119" t="s">
        <v>393</v>
      </c>
      <c r="G358" t="str">
        <f t="shared" si="5"/>
        <v/>
      </c>
      <c r="I358" t="s">
        <v>1044</v>
      </c>
      <c r="J358" t="s">
        <v>213</v>
      </c>
    </row>
    <row r="359" spans="1:10" ht="16.649999999999999" customHeight="1">
      <c r="A359" s="54" t="e">
        <f>IF(E359=DSSV!$P$7,A358+1,"0")</f>
        <v>#REF!</v>
      </c>
      <c r="B359" s="119">
        <v>24212105348</v>
      </c>
      <c r="C359" s="119" t="s">
        <v>309</v>
      </c>
      <c r="D359" s="119" t="s">
        <v>220</v>
      </c>
      <c r="E359" s="119" t="s">
        <v>841</v>
      </c>
      <c r="F359" s="119" t="s">
        <v>393</v>
      </c>
      <c r="G359" t="str">
        <f t="shared" si="5"/>
        <v/>
      </c>
      <c r="I359" t="s">
        <v>1112</v>
      </c>
      <c r="J359" t="s">
        <v>213</v>
      </c>
    </row>
    <row r="360" spans="1:10" ht="16.649999999999999" customHeight="1">
      <c r="A360" s="54" t="e">
        <f>IF(E360=DSSV!$P$7,A359+1,"0")</f>
        <v>#REF!</v>
      </c>
      <c r="B360" s="119">
        <v>24212105757</v>
      </c>
      <c r="C360" s="119" t="s">
        <v>315</v>
      </c>
      <c r="D360" s="119" t="s">
        <v>220</v>
      </c>
      <c r="E360" s="119" t="s">
        <v>841</v>
      </c>
      <c r="F360" s="119" t="s">
        <v>393</v>
      </c>
      <c r="G360" t="str">
        <f t="shared" si="5"/>
        <v/>
      </c>
      <c r="I360" t="s">
        <v>1113</v>
      </c>
      <c r="J360" t="s">
        <v>213</v>
      </c>
    </row>
    <row r="361" spans="1:10" ht="16.649999999999999" customHeight="1">
      <c r="A361" s="54" t="e">
        <f>IF(E361=DSSV!$P$7,A360+1,"0")</f>
        <v>#REF!</v>
      </c>
      <c r="B361" s="119">
        <v>2321214294</v>
      </c>
      <c r="C361" s="119" t="s">
        <v>471</v>
      </c>
      <c r="D361" s="119" t="s">
        <v>225</v>
      </c>
      <c r="E361" s="119" t="s">
        <v>841</v>
      </c>
      <c r="F361" s="119" t="s">
        <v>381</v>
      </c>
      <c r="G361" t="str">
        <f t="shared" si="5"/>
        <v/>
      </c>
      <c r="I361" t="s">
        <v>1114</v>
      </c>
      <c r="J361" t="s">
        <v>213</v>
      </c>
    </row>
    <row r="362" spans="1:10" ht="16.649999999999999" customHeight="1">
      <c r="A362" s="54" t="e">
        <f>IF(E362=DSSV!$P$7,A361+1,"0")</f>
        <v>#REF!</v>
      </c>
      <c r="B362" s="119">
        <v>24202107513</v>
      </c>
      <c r="C362" s="119" t="s">
        <v>823</v>
      </c>
      <c r="D362" s="119" t="s">
        <v>225</v>
      </c>
      <c r="E362" s="119" t="s">
        <v>841</v>
      </c>
      <c r="F362" s="119" t="s">
        <v>393</v>
      </c>
      <c r="G362" t="str">
        <f t="shared" si="5"/>
        <v/>
      </c>
      <c r="I362" t="s">
        <v>1038</v>
      </c>
      <c r="J362" t="s">
        <v>865</v>
      </c>
    </row>
    <row r="363" spans="1:10" ht="16.649999999999999" customHeight="1">
      <c r="A363" s="54" t="e">
        <f>IF(E363=DSSV!$P$7,A362+1,"0")</f>
        <v>#REF!</v>
      </c>
      <c r="B363" s="119">
        <v>24212115429</v>
      </c>
      <c r="C363" s="119" t="s">
        <v>309</v>
      </c>
      <c r="D363" s="119" t="s">
        <v>184</v>
      </c>
      <c r="E363" s="119" t="s">
        <v>841</v>
      </c>
      <c r="F363" s="119" t="s">
        <v>393</v>
      </c>
      <c r="G363" t="str">
        <f t="shared" si="5"/>
        <v/>
      </c>
      <c r="I363" t="s">
        <v>1115</v>
      </c>
      <c r="J363" t="s">
        <v>213</v>
      </c>
    </row>
    <row r="364" spans="1:10" ht="16.649999999999999" customHeight="1">
      <c r="A364" s="54" t="e">
        <f>IF(E364=DSSV!$P$7,A363+1,"0")</f>
        <v>#REF!</v>
      </c>
      <c r="B364" s="119">
        <v>24217216725</v>
      </c>
      <c r="C364" s="119" t="s">
        <v>313</v>
      </c>
      <c r="D364" s="119" t="s">
        <v>184</v>
      </c>
      <c r="E364" s="119" t="s">
        <v>841</v>
      </c>
      <c r="F364" s="119" t="s">
        <v>393</v>
      </c>
      <c r="G364" t="str">
        <f t="shared" si="5"/>
        <v/>
      </c>
      <c r="I364" t="s">
        <v>1023</v>
      </c>
      <c r="J364" t="s">
        <v>213</v>
      </c>
    </row>
    <row r="365" spans="1:10" ht="16.649999999999999" customHeight="1">
      <c r="A365" s="54" t="e">
        <f>IF(E365=DSSV!$P$7,A364+1,"0")</f>
        <v>#REF!</v>
      </c>
      <c r="B365" s="119">
        <v>24202114394</v>
      </c>
      <c r="C365" s="119" t="s">
        <v>824</v>
      </c>
      <c r="D365" s="119" t="s">
        <v>188</v>
      </c>
      <c r="E365" s="119" t="s">
        <v>841</v>
      </c>
      <c r="F365" s="119" t="s">
        <v>393</v>
      </c>
      <c r="G365" t="str">
        <f t="shared" si="5"/>
        <v/>
      </c>
      <c r="I365" t="s">
        <v>1116</v>
      </c>
      <c r="J365" t="s">
        <v>865</v>
      </c>
    </row>
    <row r="366" spans="1:10" ht="16.649999999999999" customHeight="1">
      <c r="A366" s="54" t="e">
        <f>IF(E366=DSSV!$P$7,A365+1,"0")</f>
        <v>#REF!</v>
      </c>
      <c r="B366" s="119">
        <v>24212102449</v>
      </c>
      <c r="C366" s="119" t="s">
        <v>274</v>
      </c>
      <c r="D366" s="119" t="s">
        <v>188</v>
      </c>
      <c r="E366" s="119" t="s">
        <v>841</v>
      </c>
      <c r="F366" s="119" t="s">
        <v>393</v>
      </c>
      <c r="G366" t="str">
        <f t="shared" si="5"/>
        <v/>
      </c>
      <c r="I366" t="s">
        <v>1117</v>
      </c>
      <c r="J366" t="s">
        <v>213</v>
      </c>
    </row>
    <row r="367" spans="1:10" ht="16.649999999999999" customHeight="1">
      <c r="A367" s="54" t="e">
        <f>IF(E367=DSSV!$P$7,A366+1,"0")</f>
        <v>#REF!</v>
      </c>
      <c r="B367" s="119">
        <v>24207105269</v>
      </c>
      <c r="C367" s="119" t="s">
        <v>459</v>
      </c>
      <c r="D367" s="119" t="s">
        <v>263</v>
      </c>
      <c r="E367" s="119" t="s">
        <v>841</v>
      </c>
      <c r="F367" s="119" t="s">
        <v>393</v>
      </c>
      <c r="G367" t="str">
        <f t="shared" si="5"/>
        <v/>
      </c>
      <c r="I367" t="s">
        <v>1118</v>
      </c>
      <c r="J367" t="s">
        <v>865</v>
      </c>
    </row>
    <row r="368" spans="1:10" ht="16.649999999999999" customHeight="1">
      <c r="A368" s="54" t="e">
        <f>IF(E368=DSSV!$P$7,A367+1,"0")</f>
        <v>#REF!</v>
      </c>
      <c r="B368" s="119">
        <v>24202106380</v>
      </c>
      <c r="C368" s="119" t="s">
        <v>450</v>
      </c>
      <c r="D368" s="119" t="s">
        <v>228</v>
      </c>
      <c r="E368" s="119" t="s">
        <v>841</v>
      </c>
      <c r="F368" s="119" t="s">
        <v>393</v>
      </c>
      <c r="G368" t="str">
        <f t="shared" si="5"/>
        <v/>
      </c>
      <c r="I368" t="s">
        <v>1119</v>
      </c>
      <c r="J368" t="s">
        <v>865</v>
      </c>
    </row>
    <row r="369" spans="1:10" ht="16.649999999999999" customHeight="1">
      <c r="A369" s="54" t="e">
        <f>IF(E369=DSSV!$P$7,A368+1,"0")</f>
        <v>#REF!</v>
      </c>
      <c r="B369" s="119">
        <v>24202702660</v>
      </c>
      <c r="C369" s="119" t="s">
        <v>457</v>
      </c>
      <c r="D369" s="119" t="s">
        <v>291</v>
      </c>
      <c r="E369" s="119" t="s">
        <v>841</v>
      </c>
      <c r="F369" s="119" t="s">
        <v>393</v>
      </c>
      <c r="G369" t="str">
        <f t="shared" si="5"/>
        <v/>
      </c>
      <c r="I369" t="s">
        <v>961</v>
      </c>
      <c r="J369" t="s">
        <v>865</v>
      </c>
    </row>
    <row r="370" spans="1:10" ht="16.649999999999999" customHeight="1">
      <c r="A370" s="54" t="e">
        <f>IF(E370=DSSV!$P$7,A369+1,"0")</f>
        <v>#REF!</v>
      </c>
      <c r="B370" s="119">
        <v>23208610154</v>
      </c>
      <c r="C370" s="119" t="s">
        <v>382</v>
      </c>
      <c r="D370" s="119" t="s">
        <v>141</v>
      </c>
      <c r="E370" s="119" t="s">
        <v>841</v>
      </c>
      <c r="F370" s="119" t="s">
        <v>393</v>
      </c>
      <c r="G370" t="str">
        <f t="shared" si="5"/>
        <v/>
      </c>
      <c r="I370" t="s">
        <v>1108</v>
      </c>
      <c r="J370" t="s">
        <v>865</v>
      </c>
    </row>
    <row r="371" spans="1:10" ht="16.649999999999999" customHeight="1">
      <c r="A371" s="54" t="e">
        <f>IF(E371=DSSV!$P$7,A370+1,"0")</f>
        <v>#REF!</v>
      </c>
      <c r="B371" s="119">
        <v>24202108190</v>
      </c>
      <c r="C371" s="119" t="s">
        <v>692</v>
      </c>
      <c r="D371" s="119" t="s">
        <v>141</v>
      </c>
      <c r="E371" s="119" t="s">
        <v>841</v>
      </c>
      <c r="F371" s="119" t="s">
        <v>393</v>
      </c>
      <c r="G371" t="str">
        <f t="shared" si="5"/>
        <v/>
      </c>
      <c r="I371" t="s">
        <v>967</v>
      </c>
      <c r="J371" t="s">
        <v>865</v>
      </c>
    </row>
    <row r="372" spans="1:10" ht="16.649999999999999" customHeight="1">
      <c r="A372" s="54" t="e">
        <f>IF(E372=DSSV!$P$7,A371+1,"0")</f>
        <v>#REF!</v>
      </c>
      <c r="B372" s="119">
        <v>24202116623</v>
      </c>
      <c r="C372" s="119" t="s">
        <v>351</v>
      </c>
      <c r="D372" s="119" t="s">
        <v>141</v>
      </c>
      <c r="E372" s="119" t="s">
        <v>841</v>
      </c>
      <c r="F372" s="119" t="s">
        <v>393</v>
      </c>
      <c r="G372" t="str">
        <f t="shared" si="5"/>
        <v/>
      </c>
      <c r="I372" t="s">
        <v>995</v>
      </c>
      <c r="J372" t="s">
        <v>865</v>
      </c>
    </row>
    <row r="373" spans="1:10" ht="16.649999999999999" customHeight="1">
      <c r="A373" s="54" t="e">
        <f>IF(E373=DSSV!$P$7,A372+1,"0")</f>
        <v>#REF!</v>
      </c>
      <c r="B373" s="119">
        <v>24202114624</v>
      </c>
      <c r="C373" s="119" t="s">
        <v>825</v>
      </c>
      <c r="D373" s="119" t="s">
        <v>275</v>
      </c>
      <c r="E373" s="119" t="s">
        <v>841</v>
      </c>
      <c r="F373" s="119" t="s">
        <v>393</v>
      </c>
      <c r="G373" t="str">
        <f t="shared" si="5"/>
        <v/>
      </c>
      <c r="I373" t="s">
        <v>1120</v>
      </c>
      <c r="J373" t="s">
        <v>865</v>
      </c>
    </row>
    <row r="374" spans="1:10" ht="16.649999999999999" customHeight="1">
      <c r="A374" s="54" t="e">
        <f>IF(E374=DSSV!$P$7,A373+1,"0")</f>
        <v>#REF!</v>
      </c>
      <c r="B374" s="119">
        <v>24202105060</v>
      </c>
      <c r="C374" s="119" t="s">
        <v>472</v>
      </c>
      <c r="D374" s="119" t="s">
        <v>221</v>
      </c>
      <c r="E374" s="119" t="s">
        <v>841</v>
      </c>
      <c r="F374" s="119" t="s">
        <v>393</v>
      </c>
      <c r="G374" t="str">
        <f t="shared" si="5"/>
        <v/>
      </c>
      <c r="I374" t="s">
        <v>1121</v>
      </c>
      <c r="J374" t="s">
        <v>865</v>
      </c>
    </row>
    <row r="375" spans="1:10" ht="16.649999999999999" customHeight="1">
      <c r="A375" s="54" t="e">
        <f>IF(E375=DSSV!$P$7,A374+1,"0")</f>
        <v>#REF!</v>
      </c>
      <c r="B375" s="119">
        <v>24202107241</v>
      </c>
      <c r="C375" s="119" t="s">
        <v>680</v>
      </c>
      <c r="D375" s="119" t="s">
        <v>221</v>
      </c>
      <c r="E375" s="119" t="s">
        <v>841</v>
      </c>
      <c r="F375" s="119" t="s">
        <v>393</v>
      </c>
      <c r="G375" t="str">
        <f t="shared" si="5"/>
        <v/>
      </c>
      <c r="I375" t="s">
        <v>1122</v>
      </c>
      <c r="J375" t="s">
        <v>865</v>
      </c>
    </row>
    <row r="376" spans="1:10" ht="16.649999999999999" customHeight="1">
      <c r="A376" s="54" t="e">
        <f>IF(E376=DSSV!$P$7,A375+1,"0")</f>
        <v>#REF!</v>
      </c>
      <c r="B376" s="119">
        <v>24212100958</v>
      </c>
      <c r="C376" s="119" t="s">
        <v>827</v>
      </c>
      <c r="D376" s="119" t="s">
        <v>229</v>
      </c>
      <c r="E376" s="119" t="s">
        <v>841</v>
      </c>
      <c r="F376" s="119" t="s">
        <v>393</v>
      </c>
      <c r="G376" t="str">
        <f t="shared" si="5"/>
        <v/>
      </c>
      <c r="I376" t="s">
        <v>1072</v>
      </c>
      <c r="J376" t="s">
        <v>213</v>
      </c>
    </row>
    <row r="377" spans="1:10" ht="16.649999999999999" customHeight="1">
      <c r="A377" s="54" t="e">
        <f>IF(E377=DSSV!$P$7,A376+1,"0")</f>
        <v>#REF!</v>
      </c>
      <c r="B377" s="119">
        <v>24212104603</v>
      </c>
      <c r="C377" s="119" t="s">
        <v>313</v>
      </c>
      <c r="D377" s="119" t="s">
        <v>229</v>
      </c>
      <c r="E377" s="119" t="s">
        <v>841</v>
      </c>
      <c r="F377" s="119" t="s">
        <v>393</v>
      </c>
      <c r="G377" t="str">
        <f t="shared" si="5"/>
        <v/>
      </c>
      <c r="I377" t="s">
        <v>1123</v>
      </c>
      <c r="J377" t="s">
        <v>213</v>
      </c>
    </row>
    <row r="378" spans="1:10" ht="16.649999999999999" customHeight="1">
      <c r="A378" s="54" t="e">
        <f>IF(E378=DSSV!$P$7,A377+1,"0")</f>
        <v>#REF!</v>
      </c>
      <c r="B378" s="119">
        <v>24202114722</v>
      </c>
      <c r="C378" s="119" t="s">
        <v>548</v>
      </c>
      <c r="D378" s="119" t="s">
        <v>201</v>
      </c>
      <c r="E378" s="119" t="s">
        <v>841</v>
      </c>
      <c r="F378" s="119" t="s">
        <v>393</v>
      </c>
      <c r="G378" t="str">
        <f t="shared" si="5"/>
        <v/>
      </c>
      <c r="I378" t="s">
        <v>1066</v>
      </c>
      <c r="J378" t="s">
        <v>865</v>
      </c>
    </row>
    <row r="379" spans="1:10" ht="16.649999999999999" customHeight="1">
      <c r="A379" s="54" t="e">
        <f>IF(E379=DSSV!$P$7,A378+1,"0")</f>
        <v>#REF!</v>
      </c>
      <c r="B379" s="119">
        <v>24212107118</v>
      </c>
      <c r="C379" s="119" t="s">
        <v>828</v>
      </c>
      <c r="D379" s="119" t="s">
        <v>226</v>
      </c>
      <c r="E379" s="119" t="s">
        <v>841</v>
      </c>
      <c r="F379" s="119" t="s">
        <v>393</v>
      </c>
      <c r="G379" t="str">
        <f t="shared" si="5"/>
        <v/>
      </c>
      <c r="I379" t="s">
        <v>1030</v>
      </c>
      <c r="J379" t="s">
        <v>213</v>
      </c>
    </row>
    <row r="380" spans="1:10" ht="16.649999999999999" customHeight="1">
      <c r="A380" s="54" t="e">
        <f>IF(E380=DSSV!$P$7,A379+1,"0")</f>
        <v>#REF!</v>
      </c>
      <c r="B380" s="119">
        <v>24202100512</v>
      </c>
      <c r="C380" s="119" t="s">
        <v>330</v>
      </c>
      <c r="D380" s="119" t="s">
        <v>170</v>
      </c>
      <c r="E380" s="119" t="s">
        <v>841</v>
      </c>
      <c r="F380" s="119" t="s">
        <v>393</v>
      </c>
      <c r="G380" t="str">
        <f t="shared" si="5"/>
        <v/>
      </c>
      <c r="I380" t="s">
        <v>875</v>
      </c>
      <c r="J380" t="s">
        <v>865</v>
      </c>
    </row>
    <row r="381" spans="1:10" ht="16.649999999999999" customHeight="1">
      <c r="A381" s="54" t="e">
        <f>IF(E381=DSSV!$P$7,A380+1,"0")</f>
        <v>#REF!</v>
      </c>
      <c r="B381" s="119">
        <v>24202108331</v>
      </c>
      <c r="C381" s="119" t="s">
        <v>536</v>
      </c>
      <c r="D381" s="119" t="s">
        <v>170</v>
      </c>
      <c r="E381" s="119" t="s">
        <v>841</v>
      </c>
      <c r="F381" s="119" t="s">
        <v>393</v>
      </c>
      <c r="G381" t="str">
        <f t="shared" si="5"/>
        <v/>
      </c>
      <c r="I381" t="s">
        <v>1124</v>
      </c>
      <c r="J381" t="s">
        <v>865</v>
      </c>
    </row>
    <row r="382" spans="1:10" ht="16.649999999999999" customHeight="1">
      <c r="A382" s="54" t="e">
        <f>IF(E382=DSSV!$P$7,A381+1,"0")</f>
        <v>#REF!</v>
      </c>
      <c r="B382" s="119">
        <v>24207107827</v>
      </c>
      <c r="C382" s="119" t="s">
        <v>575</v>
      </c>
      <c r="D382" s="119" t="s">
        <v>170</v>
      </c>
      <c r="E382" s="119" t="s">
        <v>841</v>
      </c>
      <c r="F382" s="119" t="s">
        <v>393</v>
      </c>
      <c r="G382" t="str">
        <f t="shared" si="5"/>
        <v/>
      </c>
      <c r="I382" t="s">
        <v>1125</v>
      </c>
      <c r="J382" t="s">
        <v>865</v>
      </c>
    </row>
    <row r="383" spans="1:10" ht="16.649999999999999" customHeight="1">
      <c r="A383" s="54" t="e">
        <f>IF(E383=DSSV!$P$7,A382+1,"0")</f>
        <v>#REF!</v>
      </c>
      <c r="B383" s="119">
        <v>2221214536</v>
      </c>
      <c r="C383" s="119" t="s">
        <v>714</v>
      </c>
      <c r="D383" s="119" t="s">
        <v>147</v>
      </c>
      <c r="E383" s="119" t="s">
        <v>841</v>
      </c>
      <c r="F383" s="119" t="s">
        <v>393</v>
      </c>
      <c r="G383" t="str">
        <f t="shared" si="5"/>
        <v/>
      </c>
      <c r="I383" t="s">
        <v>1126</v>
      </c>
      <c r="J383" t="s">
        <v>213</v>
      </c>
    </row>
    <row r="384" spans="1:10" ht="16.649999999999999" customHeight="1">
      <c r="A384" s="54" t="e">
        <f>IF(E384=DSSV!$P$7,A383+1,"0")</f>
        <v>#REF!</v>
      </c>
      <c r="B384" s="119">
        <v>24202100930</v>
      </c>
      <c r="C384" s="119" t="s">
        <v>546</v>
      </c>
      <c r="D384" s="119" t="s">
        <v>147</v>
      </c>
      <c r="E384" s="119" t="s">
        <v>841</v>
      </c>
      <c r="F384" s="119" t="s">
        <v>393</v>
      </c>
      <c r="G384" t="str">
        <f t="shared" si="5"/>
        <v/>
      </c>
      <c r="I384" t="s">
        <v>965</v>
      </c>
      <c r="J384" t="s">
        <v>865</v>
      </c>
    </row>
    <row r="385" spans="1:10" ht="16.649999999999999" customHeight="1">
      <c r="A385" s="54" t="e">
        <f>IF(E385=DSSV!$P$7,A384+1,"0")</f>
        <v>#REF!</v>
      </c>
      <c r="B385" s="119">
        <v>24202116491</v>
      </c>
      <c r="C385" s="119" t="s">
        <v>598</v>
      </c>
      <c r="D385" s="119" t="s">
        <v>148</v>
      </c>
      <c r="E385" s="119" t="s">
        <v>841</v>
      </c>
      <c r="F385" s="119" t="s">
        <v>393</v>
      </c>
      <c r="G385" t="str">
        <f t="shared" si="5"/>
        <v/>
      </c>
      <c r="I385" t="s">
        <v>1127</v>
      </c>
      <c r="J385" t="s">
        <v>865</v>
      </c>
    </row>
    <row r="386" spans="1:10" ht="16.649999999999999" customHeight="1">
      <c r="A386" s="54" t="e">
        <f>IF(E386=DSSV!$P$7,A385+1,"0")</f>
        <v>#REF!</v>
      </c>
      <c r="B386" s="119">
        <v>24202805087</v>
      </c>
      <c r="C386" s="119" t="s">
        <v>555</v>
      </c>
      <c r="D386" s="119" t="s">
        <v>215</v>
      </c>
      <c r="E386" s="119" t="s">
        <v>843</v>
      </c>
      <c r="F386" s="119" t="s">
        <v>391</v>
      </c>
      <c r="G386" t="str">
        <f t="shared" si="5"/>
        <v/>
      </c>
      <c r="I386" t="s">
        <v>1051</v>
      </c>
      <c r="J386" t="s">
        <v>865</v>
      </c>
    </row>
    <row r="387" spans="1:10" ht="16.649999999999999" customHeight="1">
      <c r="A387" s="54" t="e">
        <f>IF(E387=DSSV!$P$7,A386+1,"0")</f>
        <v>#REF!</v>
      </c>
      <c r="B387" s="119">
        <v>24202702697</v>
      </c>
      <c r="C387" s="119" t="s">
        <v>439</v>
      </c>
      <c r="D387" s="119" t="s">
        <v>250</v>
      </c>
      <c r="E387" s="119" t="s">
        <v>843</v>
      </c>
      <c r="F387" s="119" t="s">
        <v>391</v>
      </c>
      <c r="G387" t="str">
        <f t="shared" ref="G387:G450" si="6">IF(ISNA(H387),"NỢ HP","")</f>
        <v/>
      </c>
      <c r="I387" t="s">
        <v>1128</v>
      </c>
      <c r="J387" t="s">
        <v>865</v>
      </c>
    </row>
    <row r="388" spans="1:10" ht="16.649999999999999" customHeight="1">
      <c r="A388" s="54" t="e">
        <f>IF(E388=DSSV!$P$7,A387+1,"0")</f>
        <v>#REF!</v>
      </c>
      <c r="B388" s="119">
        <v>24211603793</v>
      </c>
      <c r="C388" s="119" t="s">
        <v>539</v>
      </c>
      <c r="D388" s="119" t="s">
        <v>182</v>
      </c>
      <c r="E388" s="119" t="s">
        <v>843</v>
      </c>
      <c r="F388" s="119" t="s">
        <v>391</v>
      </c>
      <c r="G388" t="str">
        <f t="shared" si="6"/>
        <v/>
      </c>
      <c r="I388" t="s">
        <v>1129</v>
      </c>
      <c r="J388" t="s">
        <v>213</v>
      </c>
    </row>
    <row r="389" spans="1:10" ht="16.649999999999999" customHeight="1">
      <c r="A389" s="54" t="e">
        <f>IF(E389=DSSV!$P$7,A388+1,"0")</f>
        <v>#REF!</v>
      </c>
      <c r="B389" s="119">
        <v>24202707503</v>
      </c>
      <c r="C389" s="119" t="s">
        <v>480</v>
      </c>
      <c r="D389" s="119" t="s">
        <v>758</v>
      </c>
      <c r="E389" s="119" t="s">
        <v>843</v>
      </c>
      <c r="F389" s="119" t="s">
        <v>391</v>
      </c>
      <c r="G389" t="str">
        <f t="shared" si="6"/>
        <v/>
      </c>
      <c r="I389" t="s">
        <v>1130</v>
      </c>
      <c r="J389" t="s">
        <v>865</v>
      </c>
    </row>
    <row r="390" spans="1:10" ht="16.649999999999999" customHeight="1">
      <c r="A390" s="54" t="e">
        <f>IF(E390=DSSV!$P$7,A389+1,"0")</f>
        <v>#REF!</v>
      </c>
      <c r="B390" s="119">
        <v>24202704102</v>
      </c>
      <c r="C390" s="119" t="s">
        <v>534</v>
      </c>
      <c r="D390" s="119" t="s">
        <v>195</v>
      </c>
      <c r="E390" s="119" t="s">
        <v>843</v>
      </c>
      <c r="F390" s="119" t="s">
        <v>391</v>
      </c>
      <c r="G390" t="str">
        <f t="shared" si="6"/>
        <v/>
      </c>
      <c r="I390" t="s">
        <v>885</v>
      </c>
      <c r="J390" t="s">
        <v>865</v>
      </c>
    </row>
    <row r="391" spans="1:10" ht="16.649999999999999" customHeight="1">
      <c r="A391" s="54" t="e">
        <f>IF(E391=DSSV!$P$7,A390+1,"0")</f>
        <v>#REF!</v>
      </c>
      <c r="B391" s="119">
        <v>24212109452</v>
      </c>
      <c r="C391" s="119" t="s">
        <v>562</v>
      </c>
      <c r="D391" s="119" t="s">
        <v>155</v>
      </c>
      <c r="E391" s="119" t="s">
        <v>843</v>
      </c>
      <c r="F391" s="119" t="s">
        <v>391</v>
      </c>
      <c r="G391" t="str">
        <f t="shared" si="6"/>
        <v/>
      </c>
      <c r="I391" t="s">
        <v>1131</v>
      </c>
      <c r="J391" t="s">
        <v>213</v>
      </c>
    </row>
    <row r="392" spans="1:10" ht="16.649999999999999" customHeight="1">
      <c r="A392" s="54" t="e">
        <f>IF(E392=DSSV!$P$7,A391+1,"0")</f>
        <v>#REF!</v>
      </c>
      <c r="B392" s="119">
        <v>24202704879</v>
      </c>
      <c r="C392" s="119" t="s">
        <v>762</v>
      </c>
      <c r="D392" s="119" t="s">
        <v>165</v>
      </c>
      <c r="E392" s="119" t="s">
        <v>843</v>
      </c>
      <c r="F392" s="119" t="s">
        <v>391</v>
      </c>
      <c r="G392" t="str">
        <f t="shared" si="6"/>
        <v/>
      </c>
      <c r="I392" t="s">
        <v>1044</v>
      </c>
      <c r="J392" t="s">
        <v>865</v>
      </c>
    </row>
    <row r="393" spans="1:10" ht="16.649999999999999" customHeight="1">
      <c r="A393" s="54" t="e">
        <f>IF(E393=DSSV!$P$7,A392+1,"0")</f>
        <v>#REF!</v>
      </c>
      <c r="B393" s="119">
        <v>24212716884</v>
      </c>
      <c r="C393" s="119" t="s">
        <v>362</v>
      </c>
      <c r="D393" s="119" t="s">
        <v>127</v>
      </c>
      <c r="E393" s="119" t="s">
        <v>843</v>
      </c>
      <c r="F393" s="119" t="s">
        <v>391</v>
      </c>
      <c r="G393" t="str">
        <f t="shared" si="6"/>
        <v/>
      </c>
      <c r="I393" t="s">
        <v>1132</v>
      </c>
      <c r="J393" t="s">
        <v>213</v>
      </c>
    </row>
    <row r="394" spans="1:10" ht="16.649999999999999" customHeight="1">
      <c r="A394" s="54" t="e">
        <f>IF(E394=DSSV!$P$7,A393+1,"0")</f>
        <v>#REF!</v>
      </c>
      <c r="B394" s="119">
        <v>24202704747</v>
      </c>
      <c r="C394" s="119" t="s">
        <v>343</v>
      </c>
      <c r="D394" s="119" t="s">
        <v>246</v>
      </c>
      <c r="E394" s="119" t="s">
        <v>843</v>
      </c>
      <c r="F394" s="119" t="s">
        <v>391</v>
      </c>
      <c r="G394" t="str">
        <f t="shared" si="6"/>
        <v/>
      </c>
      <c r="I394" t="s">
        <v>891</v>
      </c>
      <c r="J394" t="s">
        <v>865</v>
      </c>
    </row>
    <row r="395" spans="1:10" ht="16.649999999999999" customHeight="1">
      <c r="A395" s="54" t="e">
        <f>IF(E395=DSSV!$P$7,A394+1,"0")</f>
        <v>#REF!</v>
      </c>
      <c r="B395" s="119">
        <v>24202702658</v>
      </c>
      <c r="C395" s="119" t="s">
        <v>600</v>
      </c>
      <c r="D395" s="119" t="s">
        <v>641</v>
      </c>
      <c r="E395" s="119" t="s">
        <v>843</v>
      </c>
      <c r="F395" s="119" t="s">
        <v>391</v>
      </c>
      <c r="G395" t="str">
        <f t="shared" si="6"/>
        <v/>
      </c>
      <c r="I395" t="s">
        <v>1133</v>
      </c>
      <c r="J395" t="s">
        <v>865</v>
      </c>
    </row>
    <row r="396" spans="1:10" ht="16.649999999999999" customHeight="1">
      <c r="A396" s="54" t="e">
        <f>IF(E396=DSSV!$P$7,A395+1,"0")</f>
        <v>#REF!</v>
      </c>
      <c r="B396" s="119">
        <v>24212716202</v>
      </c>
      <c r="C396" s="119" t="s">
        <v>787</v>
      </c>
      <c r="D396" s="119" t="s">
        <v>145</v>
      </c>
      <c r="E396" s="119" t="s">
        <v>843</v>
      </c>
      <c r="F396" s="119" t="s">
        <v>391</v>
      </c>
      <c r="G396" t="str">
        <f t="shared" si="6"/>
        <v/>
      </c>
      <c r="I396" t="s">
        <v>907</v>
      </c>
      <c r="J396" t="s">
        <v>213</v>
      </c>
    </row>
    <row r="397" spans="1:10" ht="16.649999999999999" customHeight="1">
      <c r="A397" s="54" t="e">
        <f>IF(E397=DSSV!$P$7,A396+1,"0")</f>
        <v>#REF!</v>
      </c>
      <c r="B397" s="119">
        <v>24217101092</v>
      </c>
      <c r="C397" s="119" t="s">
        <v>290</v>
      </c>
      <c r="D397" s="119" t="s">
        <v>227</v>
      </c>
      <c r="E397" s="119" t="s">
        <v>843</v>
      </c>
      <c r="F397" s="119" t="s">
        <v>391</v>
      </c>
      <c r="G397" t="str">
        <f t="shared" si="6"/>
        <v/>
      </c>
      <c r="I397" t="s">
        <v>1134</v>
      </c>
      <c r="J397" t="s">
        <v>213</v>
      </c>
    </row>
    <row r="398" spans="1:10" ht="16.649999999999999" customHeight="1">
      <c r="A398" s="54" t="e">
        <f>IF(E398=DSSV!$P$7,A397+1,"0")</f>
        <v>#REF!</v>
      </c>
      <c r="B398" s="119">
        <v>24202701950</v>
      </c>
      <c r="C398" s="119" t="s">
        <v>642</v>
      </c>
      <c r="D398" s="119" t="s">
        <v>241</v>
      </c>
      <c r="E398" s="119" t="s">
        <v>843</v>
      </c>
      <c r="F398" s="119" t="s">
        <v>391</v>
      </c>
      <c r="G398" t="str">
        <f t="shared" si="6"/>
        <v/>
      </c>
      <c r="I398" t="s">
        <v>1118</v>
      </c>
      <c r="J398" t="s">
        <v>865</v>
      </c>
    </row>
    <row r="399" spans="1:10" ht="16.649999999999999" customHeight="1">
      <c r="A399" s="54" t="e">
        <f>IF(E399=DSSV!$P$7,A398+1,"0")</f>
        <v>#REF!</v>
      </c>
      <c r="B399" s="119">
        <v>24202715530</v>
      </c>
      <c r="C399" s="119" t="s">
        <v>470</v>
      </c>
      <c r="D399" s="119" t="s">
        <v>197</v>
      </c>
      <c r="E399" s="119" t="s">
        <v>843</v>
      </c>
      <c r="F399" s="119" t="s">
        <v>391</v>
      </c>
      <c r="G399" t="str">
        <f t="shared" si="6"/>
        <v/>
      </c>
      <c r="I399" t="s">
        <v>1135</v>
      </c>
      <c r="J399" t="s">
        <v>865</v>
      </c>
    </row>
    <row r="400" spans="1:10" ht="16.649999999999999" customHeight="1">
      <c r="A400" s="54" t="e">
        <f>IF(E400=DSSV!$P$7,A399+1,"0")</f>
        <v>#REF!</v>
      </c>
      <c r="B400" s="119">
        <v>24202112117</v>
      </c>
      <c r="C400" s="119" t="s">
        <v>572</v>
      </c>
      <c r="D400" s="119" t="s">
        <v>172</v>
      </c>
      <c r="E400" s="119" t="s">
        <v>843</v>
      </c>
      <c r="F400" s="119" t="s">
        <v>391</v>
      </c>
      <c r="G400" t="str">
        <f t="shared" si="6"/>
        <v/>
      </c>
      <c r="I400" t="s">
        <v>888</v>
      </c>
      <c r="J400" t="s">
        <v>865</v>
      </c>
    </row>
    <row r="401" spans="1:10" ht="16.649999999999999" customHeight="1">
      <c r="A401" s="54" t="e">
        <f>IF(E401=DSSV!$P$7,A400+1,"0")</f>
        <v>#REF!</v>
      </c>
      <c r="B401" s="119">
        <v>24202715709</v>
      </c>
      <c r="C401" s="119" t="s">
        <v>452</v>
      </c>
      <c r="D401" s="119" t="s">
        <v>172</v>
      </c>
      <c r="E401" s="119" t="s">
        <v>843</v>
      </c>
      <c r="F401" s="119" t="s">
        <v>391</v>
      </c>
      <c r="G401" t="str">
        <f t="shared" si="6"/>
        <v/>
      </c>
      <c r="I401" t="s">
        <v>904</v>
      </c>
      <c r="J401" t="s">
        <v>865</v>
      </c>
    </row>
    <row r="402" spans="1:10" ht="16.649999999999999" customHeight="1">
      <c r="A402" s="54" t="e">
        <f>IF(E402=DSSV!$P$7,A401+1,"0")</f>
        <v>#REF!</v>
      </c>
      <c r="B402" s="119">
        <v>2320274790</v>
      </c>
      <c r="C402" s="119" t="s">
        <v>802</v>
      </c>
      <c r="D402" s="119" t="s">
        <v>179</v>
      </c>
      <c r="E402" s="119" t="s">
        <v>843</v>
      </c>
      <c r="F402" s="119" t="s">
        <v>376</v>
      </c>
      <c r="G402" t="str">
        <f t="shared" si="6"/>
        <v/>
      </c>
      <c r="I402" t="s">
        <v>1136</v>
      </c>
      <c r="J402" t="s">
        <v>865</v>
      </c>
    </row>
    <row r="403" spans="1:10" ht="16.649999999999999" customHeight="1">
      <c r="A403" s="54" t="e">
        <f>IF(E403=DSSV!$P$7,A402+1,"0")</f>
        <v>#REF!</v>
      </c>
      <c r="B403" s="119">
        <v>24202715529</v>
      </c>
      <c r="C403" s="119" t="s">
        <v>585</v>
      </c>
      <c r="D403" s="119" t="s">
        <v>244</v>
      </c>
      <c r="E403" s="119" t="s">
        <v>843</v>
      </c>
      <c r="F403" s="119" t="s">
        <v>391</v>
      </c>
      <c r="G403" t="str">
        <f t="shared" si="6"/>
        <v/>
      </c>
      <c r="I403" t="s">
        <v>1137</v>
      </c>
      <c r="J403" t="s">
        <v>865</v>
      </c>
    </row>
    <row r="404" spans="1:10" ht="16.649999999999999" customHeight="1">
      <c r="A404" s="54" t="e">
        <f>IF(E404=DSSV!$P$7,A403+1,"0")</f>
        <v>#REF!</v>
      </c>
      <c r="B404" s="119">
        <v>24202716513</v>
      </c>
      <c r="C404" s="119" t="s">
        <v>805</v>
      </c>
      <c r="D404" s="119" t="s">
        <v>261</v>
      </c>
      <c r="E404" s="119" t="s">
        <v>843</v>
      </c>
      <c r="F404" s="119" t="s">
        <v>391</v>
      </c>
      <c r="G404" t="str">
        <f t="shared" si="6"/>
        <v/>
      </c>
      <c r="I404" t="s">
        <v>1138</v>
      </c>
      <c r="J404" t="s">
        <v>865</v>
      </c>
    </row>
    <row r="405" spans="1:10" ht="16.649999999999999" customHeight="1">
      <c r="A405" s="54" t="e">
        <f>IF(E405=DSSV!$P$7,A404+1,"0")</f>
        <v>#REF!</v>
      </c>
      <c r="B405" s="119">
        <v>24202716181</v>
      </c>
      <c r="C405" s="119" t="s">
        <v>478</v>
      </c>
      <c r="D405" s="119" t="s">
        <v>237</v>
      </c>
      <c r="E405" s="119" t="s">
        <v>843</v>
      </c>
      <c r="F405" s="119" t="s">
        <v>391</v>
      </c>
      <c r="G405" t="str">
        <f t="shared" si="6"/>
        <v/>
      </c>
      <c r="I405" t="s">
        <v>1139</v>
      </c>
      <c r="J405" t="s">
        <v>865</v>
      </c>
    </row>
    <row r="406" spans="1:10" ht="16.649999999999999" customHeight="1">
      <c r="A406" s="54" t="e">
        <f>IF(E406=DSSV!$P$7,A405+1,"0")</f>
        <v>#REF!</v>
      </c>
      <c r="B406" s="119">
        <v>24202716201</v>
      </c>
      <c r="C406" s="119" t="s">
        <v>811</v>
      </c>
      <c r="D406" s="119" t="s">
        <v>200</v>
      </c>
      <c r="E406" s="119" t="s">
        <v>843</v>
      </c>
      <c r="F406" s="119" t="s">
        <v>391</v>
      </c>
      <c r="G406" t="str">
        <f t="shared" si="6"/>
        <v/>
      </c>
      <c r="I406" t="s">
        <v>966</v>
      </c>
      <c r="J406" t="s">
        <v>865</v>
      </c>
    </row>
    <row r="407" spans="1:10" ht="16.649999999999999" customHeight="1">
      <c r="A407" s="54" t="e">
        <f>IF(E407=DSSV!$P$7,A406+1,"0")</f>
        <v>#REF!</v>
      </c>
      <c r="B407" s="119">
        <v>24202705973</v>
      </c>
      <c r="C407" s="119" t="s">
        <v>347</v>
      </c>
      <c r="D407" s="119" t="s">
        <v>219</v>
      </c>
      <c r="E407" s="119" t="s">
        <v>843</v>
      </c>
      <c r="F407" s="119" t="s">
        <v>391</v>
      </c>
      <c r="G407" t="str">
        <f t="shared" si="6"/>
        <v/>
      </c>
      <c r="I407" t="s">
        <v>1140</v>
      </c>
      <c r="J407" t="s">
        <v>865</v>
      </c>
    </row>
    <row r="408" spans="1:10" ht="16.649999999999999" customHeight="1">
      <c r="A408" s="54" t="e">
        <f>IF(E408=DSSV!$P$7,A407+1,"0")</f>
        <v>#REF!</v>
      </c>
      <c r="B408" s="119">
        <v>24212701838</v>
      </c>
      <c r="C408" s="119" t="s">
        <v>251</v>
      </c>
      <c r="D408" s="119" t="s">
        <v>813</v>
      </c>
      <c r="E408" s="119" t="s">
        <v>843</v>
      </c>
      <c r="F408" s="119" t="s">
        <v>391</v>
      </c>
      <c r="G408" t="str">
        <f t="shared" si="6"/>
        <v/>
      </c>
      <c r="I408" t="s">
        <v>893</v>
      </c>
      <c r="J408" t="s">
        <v>213</v>
      </c>
    </row>
    <row r="409" spans="1:10" ht="16.649999999999999" customHeight="1">
      <c r="A409" s="54" t="e">
        <f>IF(E409=DSSV!$P$7,A408+1,"0")</f>
        <v>#REF!</v>
      </c>
      <c r="B409" s="119">
        <v>24202715232</v>
      </c>
      <c r="C409" s="119" t="s">
        <v>422</v>
      </c>
      <c r="D409" s="119" t="s">
        <v>173</v>
      </c>
      <c r="E409" s="119" t="s">
        <v>843</v>
      </c>
      <c r="F409" s="119" t="s">
        <v>391</v>
      </c>
      <c r="G409" t="str">
        <f t="shared" si="6"/>
        <v/>
      </c>
      <c r="I409" t="s">
        <v>967</v>
      </c>
      <c r="J409" t="s">
        <v>865</v>
      </c>
    </row>
    <row r="410" spans="1:10" ht="16.649999999999999" customHeight="1">
      <c r="A410" s="54" t="e">
        <f>IF(E410=DSSV!$P$7,A409+1,"0")</f>
        <v>#REF!</v>
      </c>
      <c r="B410" s="119">
        <v>24203105145</v>
      </c>
      <c r="C410" s="119" t="s">
        <v>817</v>
      </c>
      <c r="D410" s="119" t="s">
        <v>173</v>
      </c>
      <c r="E410" s="119" t="s">
        <v>843</v>
      </c>
      <c r="F410" s="119" t="s">
        <v>391</v>
      </c>
      <c r="G410" t="str">
        <f t="shared" si="6"/>
        <v/>
      </c>
      <c r="I410" t="s">
        <v>1141</v>
      </c>
      <c r="J410" t="s">
        <v>865</v>
      </c>
    </row>
    <row r="411" spans="1:10" ht="16.649999999999999" customHeight="1">
      <c r="A411" s="54" t="e">
        <f>IF(E411=DSSV!$P$7,A410+1,"0")</f>
        <v>#REF!</v>
      </c>
      <c r="B411" s="119">
        <v>23202710691</v>
      </c>
      <c r="C411" s="119" t="s">
        <v>819</v>
      </c>
      <c r="D411" s="119" t="s">
        <v>180</v>
      </c>
      <c r="E411" s="119" t="s">
        <v>843</v>
      </c>
      <c r="F411" s="119" t="s">
        <v>376</v>
      </c>
      <c r="G411" t="str">
        <f t="shared" si="6"/>
        <v/>
      </c>
      <c r="I411" t="s">
        <v>1142</v>
      </c>
      <c r="J411" t="s">
        <v>865</v>
      </c>
    </row>
    <row r="412" spans="1:10" ht="16.649999999999999" customHeight="1">
      <c r="A412" s="54" t="e">
        <f>IF(E412=DSSV!$P$7,A411+1,"0")</f>
        <v>#REF!</v>
      </c>
      <c r="B412" s="119">
        <v>24202706129</v>
      </c>
      <c r="C412" s="119" t="s">
        <v>565</v>
      </c>
      <c r="D412" s="119" t="s">
        <v>180</v>
      </c>
      <c r="E412" s="119" t="s">
        <v>843</v>
      </c>
      <c r="F412" s="119" t="s">
        <v>391</v>
      </c>
      <c r="G412" t="str">
        <f t="shared" si="6"/>
        <v/>
      </c>
      <c r="I412" t="s">
        <v>925</v>
      </c>
      <c r="J412" t="s">
        <v>865</v>
      </c>
    </row>
    <row r="413" spans="1:10" ht="16.649999999999999" customHeight="1">
      <c r="A413" s="54" t="e">
        <f>IF(E413=DSSV!$P$7,A412+1,"0")</f>
        <v>#REF!</v>
      </c>
      <c r="B413" s="119">
        <v>24202702467</v>
      </c>
      <c r="C413" s="119" t="s">
        <v>487</v>
      </c>
      <c r="D413" s="119" t="s">
        <v>275</v>
      </c>
      <c r="E413" s="119" t="s">
        <v>843</v>
      </c>
      <c r="F413" s="119" t="s">
        <v>391</v>
      </c>
      <c r="G413" t="str">
        <f t="shared" si="6"/>
        <v/>
      </c>
      <c r="I413" t="s">
        <v>940</v>
      </c>
      <c r="J413" t="s">
        <v>865</v>
      </c>
    </row>
    <row r="414" spans="1:10" ht="16.649999999999999" customHeight="1">
      <c r="A414" s="54" t="e">
        <f>IF(E414=DSSV!$P$7,A413+1,"0")</f>
        <v>#REF!</v>
      </c>
      <c r="B414" s="119">
        <v>24202703613</v>
      </c>
      <c r="C414" s="119" t="s">
        <v>487</v>
      </c>
      <c r="D414" s="119" t="s">
        <v>275</v>
      </c>
      <c r="E414" s="119" t="s">
        <v>843</v>
      </c>
      <c r="F414" s="119" t="s">
        <v>391</v>
      </c>
      <c r="G414" t="str">
        <f t="shared" si="6"/>
        <v/>
      </c>
      <c r="I414" t="s">
        <v>912</v>
      </c>
      <c r="J414" t="s">
        <v>865</v>
      </c>
    </row>
    <row r="415" spans="1:10" ht="16.649999999999999" customHeight="1">
      <c r="A415" s="54" t="e">
        <f>IF(E415=DSSV!$P$7,A414+1,"0")</f>
        <v>#REF!</v>
      </c>
      <c r="B415" s="119">
        <v>24202702353</v>
      </c>
      <c r="C415" s="119" t="s">
        <v>826</v>
      </c>
      <c r="D415" s="119" t="s">
        <v>221</v>
      </c>
      <c r="E415" s="119" t="s">
        <v>843</v>
      </c>
      <c r="F415" s="119" t="s">
        <v>391</v>
      </c>
      <c r="G415" t="str">
        <f t="shared" si="6"/>
        <v/>
      </c>
      <c r="I415" t="s">
        <v>934</v>
      </c>
      <c r="J415" t="s">
        <v>865</v>
      </c>
    </row>
    <row r="416" spans="1:10" ht="16.649999999999999" customHeight="1">
      <c r="A416" s="54" t="e">
        <f>IF(E416=DSSV!$P$7,A415+1,"0")</f>
        <v>#REF!</v>
      </c>
      <c r="B416" s="119">
        <v>24202706123</v>
      </c>
      <c r="C416" s="119" t="s">
        <v>347</v>
      </c>
      <c r="D416" s="119" t="s">
        <v>232</v>
      </c>
      <c r="E416" s="119" t="s">
        <v>843</v>
      </c>
      <c r="F416" s="119" t="s">
        <v>391</v>
      </c>
      <c r="G416" t="str">
        <f t="shared" si="6"/>
        <v/>
      </c>
      <c r="I416" t="s">
        <v>937</v>
      </c>
      <c r="J416" t="s">
        <v>865</v>
      </c>
    </row>
    <row r="417" spans="1:10" ht="16.649999999999999" customHeight="1">
      <c r="A417" s="54" t="e">
        <f>IF(E417=DSSV!$P$7,A416+1,"0")</f>
        <v>#REF!</v>
      </c>
      <c r="B417" s="119">
        <v>24202106035</v>
      </c>
      <c r="C417" s="119" t="s">
        <v>453</v>
      </c>
      <c r="D417" s="119" t="s">
        <v>181</v>
      </c>
      <c r="E417" s="119" t="s">
        <v>844</v>
      </c>
      <c r="F417" s="119" t="s">
        <v>392</v>
      </c>
      <c r="G417" t="str">
        <f t="shared" si="6"/>
        <v/>
      </c>
      <c r="I417" t="s">
        <v>1143</v>
      </c>
      <c r="J417" t="s">
        <v>865</v>
      </c>
    </row>
    <row r="418" spans="1:10" ht="16.649999999999999" customHeight="1">
      <c r="A418" s="54" t="e">
        <f>IF(E418=DSSV!$P$7,A417+1,"0")</f>
        <v>#REF!</v>
      </c>
      <c r="B418" s="119">
        <v>24202200131</v>
      </c>
      <c r="C418" s="119" t="s">
        <v>474</v>
      </c>
      <c r="D418" s="119" t="s">
        <v>181</v>
      </c>
      <c r="E418" s="119" t="s">
        <v>844</v>
      </c>
      <c r="F418" s="119" t="s">
        <v>392</v>
      </c>
      <c r="G418" t="str">
        <f t="shared" si="6"/>
        <v/>
      </c>
      <c r="I418" t="s">
        <v>1091</v>
      </c>
      <c r="J418" t="s">
        <v>865</v>
      </c>
    </row>
    <row r="419" spans="1:10" ht="16.649999999999999" customHeight="1">
      <c r="A419" s="54" t="e">
        <f>IF(E419=DSSV!$P$7,A418+1,"0")</f>
        <v>#REF!</v>
      </c>
      <c r="B419" s="119">
        <v>24202202672</v>
      </c>
      <c r="C419" s="119" t="s">
        <v>659</v>
      </c>
      <c r="D419" s="119" t="s">
        <v>181</v>
      </c>
      <c r="E419" s="119" t="s">
        <v>844</v>
      </c>
      <c r="F419" s="119" t="s">
        <v>392</v>
      </c>
      <c r="G419" t="str">
        <f t="shared" si="6"/>
        <v/>
      </c>
      <c r="I419" t="s">
        <v>1144</v>
      </c>
      <c r="J419" t="s">
        <v>865</v>
      </c>
    </row>
    <row r="420" spans="1:10" ht="16.649999999999999" customHeight="1">
      <c r="A420" s="54" t="e">
        <f>IF(E420=DSSV!$P$7,A419+1,"0")</f>
        <v>#REF!</v>
      </c>
      <c r="B420" s="119">
        <v>24202216624</v>
      </c>
      <c r="C420" s="119" t="s">
        <v>334</v>
      </c>
      <c r="D420" s="119" t="s">
        <v>181</v>
      </c>
      <c r="E420" s="119" t="s">
        <v>844</v>
      </c>
      <c r="F420" s="119" t="s">
        <v>392</v>
      </c>
      <c r="G420" t="str">
        <f t="shared" si="6"/>
        <v/>
      </c>
      <c r="I420" t="s">
        <v>1145</v>
      </c>
      <c r="J420" t="s">
        <v>865</v>
      </c>
    </row>
    <row r="421" spans="1:10" ht="16.649999999999999" customHeight="1">
      <c r="A421" s="54" t="e">
        <f>IF(E421=DSSV!$P$7,A420+1,"0")</f>
        <v>#REF!</v>
      </c>
      <c r="B421" s="119">
        <v>23213410619</v>
      </c>
      <c r="C421" s="119" t="s">
        <v>640</v>
      </c>
      <c r="D421" s="119" t="s">
        <v>242</v>
      </c>
      <c r="E421" s="119" t="s">
        <v>844</v>
      </c>
      <c r="F421" s="119" t="s">
        <v>392</v>
      </c>
      <c r="G421" t="str">
        <f t="shared" si="6"/>
        <v/>
      </c>
      <c r="I421" t="s">
        <v>1146</v>
      </c>
      <c r="J421" t="s">
        <v>213</v>
      </c>
    </row>
    <row r="422" spans="1:10" ht="16.649999999999999" customHeight="1">
      <c r="A422" s="54" t="e">
        <f>IF(E422=DSSV!$P$7,A421+1,"0")</f>
        <v>#REF!</v>
      </c>
      <c r="B422" s="119">
        <v>24212216803</v>
      </c>
      <c r="C422" s="119" t="s">
        <v>567</v>
      </c>
      <c r="D422" s="119" t="s">
        <v>230</v>
      </c>
      <c r="E422" s="119" t="s">
        <v>844</v>
      </c>
      <c r="F422" s="119" t="s">
        <v>392</v>
      </c>
      <c r="G422" t="str">
        <f t="shared" si="6"/>
        <v/>
      </c>
      <c r="I422" t="s">
        <v>1147</v>
      </c>
      <c r="J422" t="s">
        <v>213</v>
      </c>
    </row>
    <row r="423" spans="1:10" ht="16.649999999999999" customHeight="1">
      <c r="A423" s="54" t="e">
        <f>IF(E423=DSSV!$P$7,A422+1,"0")</f>
        <v>#REF!</v>
      </c>
      <c r="B423" s="119">
        <v>2321224308</v>
      </c>
      <c r="C423" s="119" t="s">
        <v>371</v>
      </c>
      <c r="D423" s="119" t="s">
        <v>190</v>
      </c>
      <c r="E423" s="119" t="s">
        <v>844</v>
      </c>
      <c r="F423" s="119" t="s">
        <v>392</v>
      </c>
      <c r="G423" t="str">
        <f t="shared" si="6"/>
        <v/>
      </c>
      <c r="I423" t="s">
        <v>1041</v>
      </c>
      <c r="J423" t="s">
        <v>213</v>
      </c>
    </row>
    <row r="424" spans="1:10" ht="16.649999999999999" customHeight="1">
      <c r="A424" s="54" t="e">
        <f>IF(E424=DSSV!$P$7,A423+1,"0")</f>
        <v>#REF!</v>
      </c>
      <c r="B424" s="119">
        <v>24212204692</v>
      </c>
      <c r="C424" s="119" t="s">
        <v>338</v>
      </c>
      <c r="D424" s="119" t="s">
        <v>280</v>
      </c>
      <c r="E424" s="119" t="s">
        <v>844</v>
      </c>
      <c r="F424" s="119" t="s">
        <v>392</v>
      </c>
      <c r="G424" t="str">
        <f t="shared" si="6"/>
        <v/>
      </c>
      <c r="I424" t="s">
        <v>1060</v>
      </c>
      <c r="J424" t="s">
        <v>213</v>
      </c>
    </row>
    <row r="425" spans="1:10" ht="16.649999999999999" customHeight="1">
      <c r="A425" s="54" t="e">
        <f>IF(E425=DSSV!$P$7,A424+1,"0")</f>
        <v>#REF!</v>
      </c>
      <c r="B425" s="119">
        <v>24202205730</v>
      </c>
      <c r="C425" s="119" t="s">
        <v>760</v>
      </c>
      <c r="D425" s="119" t="s">
        <v>243</v>
      </c>
      <c r="E425" s="119" t="s">
        <v>844</v>
      </c>
      <c r="F425" s="119" t="s">
        <v>392</v>
      </c>
      <c r="G425" t="str">
        <f t="shared" si="6"/>
        <v/>
      </c>
      <c r="I425" t="s">
        <v>1148</v>
      </c>
      <c r="J425" t="s">
        <v>865</v>
      </c>
    </row>
    <row r="426" spans="1:10" ht="16.649999999999999" customHeight="1">
      <c r="A426" s="54" t="e">
        <f>IF(E426=DSSV!$P$7,A425+1,"0")</f>
        <v>#REF!</v>
      </c>
      <c r="B426" s="119">
        <v>24212202153</v>
      </c>
      <c r="C426" s="119" t="s">
        <v>266</v>
      </c>
      <c r="D426" s="119" t="s">
        <v>198</v>
      </c>
      <c r="E426" s="119" t="s">
        <v>844</v>
      </c>
      <c r="F426" s="119" t="s">
        <v>392</v>
      </c>
      <c r="G426" t="str">
        <f t="shared" si="6"/>
        <v/>
      </c>
      <c r="I426" t="s">
        <v>1149</v>
      </c>
      <c r="J426" t="s">
        <v>213</v>
      </c>
    </row>
    <row r="427" spans="1:10" ht="16.649999999999999" customHeight="1">
      <c r="A427" s="54" t="e">
        <f>IF(E427=DSSV!$P$7,A426+1,"0")</f>
        <v>#REF!</v>
      </c>
      <c r="B427" s="119">
        <v>24202215264</v>
      </c>
      <c r="C427" s="119" t="s">
        <v>699</v>
      </c>
      <c r="D427" s="119" t="s">
        <v>214</v>
      </c>
      <c r="E427" s="119" t="s">
        <v>844</v>
      </c>
      <c r="F427" s="119" t="s">
        <v>392</v>
      </c>
      <c r="G427" t="str">
        <f t="shared" si="6"/>
        <v/>
      </c>
      <c r="I427" t="s">
        <v>971</v>
      </c>
      <c r="J427" t="s">
        <v>865</v>
      </c>
    </row>
    <row r="428" spans="1:10" ht="16.649999999999999" customHeight="1">
      <c r="A428" s="54" t="e">
        <f>IF(E428=DSSV!$P$7,A427+1,"0")</f>
        <v>#REF!</v>
      </c>
      <c r="B428" s="119">
        <v>24202200134</v>
      </c>
      <c r="C428" s="119" t="s">
        <v>766</v>
      </c>
      <c r="D428" s="119" t="s">
        <v>278</v>
      </c>
      <c r="E428" s="119" t="s">
        <v>844</v>
      </c>
      <c r="F428" s="119" t="s">
        <v>392</v>
      </c>
      <c r="G428" t="str">
        <f t="shared" si="6"/>
        <v/>
      </c>
      <c r="I428" t="s">
        <v>1150</v>
      </c>
      <c r="J428" t="s">
        <v>865</v>
      </c>
    </row>
    <row r="429" spans="1:10" ht="16.649999999999999" customHeight="1">
      <c r="A429" s="54" t="e">
        <f>IF(E429=DSSV!$P$7,A428+1,"0")</f>
        <v>#REF!</v>
      </c>
      <c r="B429" s="119">
        <v>24202104286</v>
      </c>
      <c r="C429" s="119" t="s">
        <v>312</v>
      </c>
      <c r="D429" s="119" t="s">
        <v>191</v>
      </c>
      <c r="E429" s="119" t="s">
        <v>844</v>
      </c>
      <c r="F429" s="119" t="s">
        <v>392</v>
      </c>
      <c r="G429" t="str">
        <f t="shared" si="6"/>
        <v/>
      </c>
      <c r="I429" t="s">
        <v>977</v>
      </c>
      <c r="J429" t="s">
        <v>865</v>
      </c>
    </row>
    <row r="430" spans="1:10" ht="16.649999999999999" customHeight="1">
      <c r="A430" s="54" t="e">
        <f>IF(E430=DSSV!$P$7,A429+1,"0")</f>
        <v>#REF!</v>
      </c>
      <c r="B430" s="119">
        <v>24212206845</v>
      </c>
      <c r="C430" s="119" t="s">
        <v>594</v>
      </c>
      <c r="D430" s="119" t="s">
        <v>178</v>
      </c>
      <c r="E430" s="119" t="s">
        <v>844</v>
      </c>
      <c r="F430" s="119" t="s">
        <v>392</v>
      </c>
      <c r="G430" t="str">
        <f t="shared" si="6"/>
        <v/>
      </c>
      <c r="I430" t="s">
        <v>1151</v>
      </c>
      <c r="J430" t="s">
        <v>213</v>
      </c>
    </row>
    <row r="431" spans="1:10" ht="16.649999999999999" customHeight="1">
      <c r="A431" s="54" t="e">
        <f>IF(E431=DSSV!$P$7,A430+1,"0")</f>
        <v>#REF!</v>
      </c>
      <c r="B431" s="119">
        <v>24212207011</v>
      </c>
      <c r="C431" s="119" t="s">
        <v>771</v>
      </c>
      <c r="D431" s="119" t="s">
        <v>207</v>
      </c>
      <c r="E431" s="119" t="s">
        <v>844</v>
      </c>
      <c r="F431" s="119" t="s">
        <v>392</v>
      </c>
      <c r="G431" t="str">
        <f t="shared" si="6"/>
        <v/>
      </c>
      <c r="I431" t="s">
        <v>1058</v>
      </c>
      <c r="J431" t="s">
        <v>213</v>
      </c>
    </row>
    <row r="432" spans="1:10" ht="16.649999999999999" customHeight="1">
      <c r="A432" s="54" t="e">
        <f>IF(E432=DSSV!$P$7,A431+1,"0")</f>
        <v>#REF!</v>
      </c>
      <c r="B432" s="119">
        <v>24202216612</v>
      </c>
      <c r="C432" s="119" t="s">
        <v>485</v>
      </c>
      <c r="D432" s="119" t="s">
        <v>273</v>
      </c>
      <c r="E432" s="119" t="s">
        <v>844</v>
      </c>
      <c r="F432" s="119" t="s">
        <v>392</v>
      </c>
      <c r="G432" t="str">
        <f t="shared" si="6"/>
        <v/>
      </c>
      <c r="I432" t="s">
        <v>965</v>
      </c>
      <c r="J432" t="s">
        <v>865</v>
      </c>
    </row>
    <row r="433" spans="1:10" ht="16.649999999999999" customHeight="1">
      <c r="A433" s="54" t="e">
        <f>IF(E433=DSSV!$P$7,A432+1,"0")</f>
        <v>#REF!</v>
      </c>
      <c r="B433" s="119">
        <v>24202216003</v>
      </c>
      <c r="C433" s="119" t="s">
        <v>681</v>
      </c>
      <c r="D433" s="119" t="s">
        <v>134</v>
      </c>
      <c r="E433" s="119" t="s">
        <v>844</v>
      </c>
      <c r="F433" s="119" t="s">
        <v>392</v>
      </c>
      <c r="G433" t="str">
        <f t="shared" si="6"/>
        <v/>
      </c>
      <c r="I433" t="s">
        <v>1152</v>
      </c>
      <c r="J433" t="s">
        <v>865</v>
      </c>
    </row>
    <row r="434" spans="1:10" ht="16.649999999999999" customHeight="1">
      <c r="A434" s="54" t="e">
        <f>IF(E434=DSSV!$P$7,A433+1,"0")</f>
        <v>#REF!</v>
      </c>
      <c r="B434" s="119">
        <v>24212200966</v>
      </c>
      <c r="C434" s="119" t="s">
        <v>675</v>
      </c>
      <c r="D434" s="119" t="s">
        <v>134</v>
      </c>
      <c r="E434" s="119" t="s">
        <v>844</v>
      </c>
      <c r="F434" s="119" t="s">
        <v>392</v>
      </c>
      <c r="G434" t="str">
        <f t="shared" si="6"/>
        <v/>
      </c>
      <c r="I434" t="s">
        <v>1153</v>
      </c>
      <c r="J434" t="s">
        <v>213</v>
      </c>
    </row>
    <row r="435" spans="1:10" ht="16.649999999999999" customHeight="1">
      <c r="A435" s="54" t="e">
        <f>IF(E435=DSSV!$P$7,A434+1,"0")</f>
        <v>#REF!</v>
      </c>
      <c r="B435" s="119">
        <v>24202200729</v>
      </c>
      <c r="C435" s="119" t="s">
        <v>773</v>
      </c>
      <c r="D435" s="119" t="s">
        <v>137</v>
      </c>
      <c r="E435" s="119" t="s">
        <v>844</v>
      </c>
      <c r="F435" s="119" t="s">
        <v>392</v>
      </c>
      <c r="G435" t="str">
        <f t="shared" si="6"/>
        <v/>
      </c>
      <c r="I435" t="s">
        <v>1154</v>
      </c>
      <c r="J435" t="s">
        <v>865</v>
      </c>
    </row>
    <row r="436" spans="1:10" ht="16.649999999999999" customHeight="1">
      <c r="A436" s="54" t="e">
        <f>IF(E436=DSSV!$P$7,A435+1,"0")</f>
        <v>#REF!</v>
      </c>
      <c r="B436" s="119">
        <v>24202200927</v>
      </c>
      <c r="C436" s="119" t="s">
        <v>442</v>
      </c>
      <c r="D436" s="119" t="s">
        <v>137</v>
      </c>
      <c r="E436" s="119" t="s">
        <v>844</v>
      </c>
      <c r="F436" s="119" t="s">
        <v>392</v>
      </c>
      <c r="G436" t="str">
        <f t="shared" si="6"/>
        <v/>
      </c>
      <c r="I436" t="s">
        <v>1045</v>
      </c>
      <c r="J436" t="s">
        <v>865</v>
      </c>
    </row>
    <row r="437" spans="1:10" ht="16.649999999999999" customHeight="1">
      <c r="A437" s="54" t="e">
        <f>IF(E437=DSSV!$P$7,A436+1,"0")</f>
        <v>#REF!</v>
      </c>
      <c r="B437" s="119">
        <v>24202203733</v>
      </c>
      <c r="C437" s="119" t="s">
        <v>578</v>
      </c>
      <c r="D437" s="119" t="s">
        <v>137</v>
      </c>
      <c r="E437" s="119" t="s">
        <v>844</v>
      </c>
      <c r="F437" s="119" t="s">
        <v>392</v>
      </c>
      <c r="G437" t="str">
        <f t="shared" si="6"/>
        <v/>
      </c>
      <c r="I437" t="s">
        <v>1155</v>
      </c>
      <c r="J437" t="s">
        <v>865</v>
      </c>
    </row>
    <row r="438" spans="1:10" ht="16.649999999999999" customHeight="1">
      <c r="A438" s="54" t="e">
        <f>IF(E438=DSSV!$P$7,A437+1,"0")</f>
        <v>#REF!</v>
      </c>
      <c r="B438" s="119">
        <v>24212204847</v>
      </c>
      <c r="C438" s="119" t="s">
        <v>325</v>
      </c>
      <c r="D438" s="119" t="s">
        <v>126</v>
      </c>
      <c r="E438" s="119" t="s">
        <v>844</v>
      </c>
      <c r="F438" s="119" t="s">
        <v>392</v>
      </c>
      <c r="G438" t="str">
        <f t="shared" si="6"/>
        <v/>
      </c>
      <c r="I438" t="s">
        <v>1098</v>
      </c>
      <c r="J438" t="s">
        <v>213</v>
      </c>
    </row>
    <row r="439" spans="1:10" ht="16.649999999999999" customHeight="1">
      <c r="A439" s="54" t="e">
        <f>IF(E439=DSSV!$P$7,A438+1,"0")</f>
        <v>#REF!</v>
      </c>
      <c r="B439" s="119">
        <v>24207103964</v>
      </c>
      <c r="C439" s="119" t="s">
        <v>568</v>
      </c>
      <c r="D439" s="119" t="s">
        <v>239</v>
      </c>
      <c r="E439" s="119" t="s">
        <v>844</v>
      </c>
      <c r="F439" s="119" t="s">
        <v>392</v>
      </c>
      <c r="G439" t="str">
        <f t="shared" si="6"/>
        <v/>
      </c>
      <c r="I439" t="s">
        <v>1156</v>
      </c>
      <c r="J439" t="s">
        <v>865</v>
      </c>
    </row>
    <row r="440" spans="1:10" ht="16.649999999999999" customHeight="1">
      <c r="A440" s="54" t="e">
        <f>IF(E440=DSSV!$P$7,A439+1,"0")</f>
        <v>#REF!</v>
      </c>
      <c r="B440" s="119">
        <v>24212207309</v>
      </c>
      <c r="C440" s="119" t="s">
        <v>319</v>
      </c>
      <c r="D440" s="119" t="s">
        <v>158</v>
      </c>
      <c r="E440" s="119" t="s">
        <v>844</v>
      </c>
      <c r="F440" s="119" t="s">
        <v>392</v>
      </c>
      <c r="G440" t="str">
        <f t="shared" si="6"/>
        <v/>
      </c>
      <c r="I440" t="s">
        <v>1046</v>
      </c>
      <c r="J440" t="s">
        <v>213</v>
      </c>
    </row>
    <row r="441" spans="1:10" ht="16.649999999999999" customHeight="1">
      <c r="A441" s="54" t="e">
        <f>IF(E441=DSSV!$P$7,A440+1,"0")</f>
        <v>#REF!</v>
      </c>
      <c r="B441" s="119">
        <v>24202216065</v>
      </c>
      <c r="C441" s="119" t="s">
        <v>327</v>
      </c>
      <c r="D441" s="119" t="s">
        <v>171</v>
      </c>
      <c r="E441" s="119" t="s">
        <v>844</v>
      </c>
      <c r="F441" s="119" t="s">
        <v>392</v>
      </c>
      <c r="G441" t="str">
        <f t="shared" si="6"/>
        <v/>
      </c>
      <c r="I441" t="s">
        <v>917</v>
      </c>
      <c r="J441" t="s">
        <v>865</v>
      </c>
    </row>
    <row r="442" spans="1:10" ht="16.649999999999999" customHeight="1">
      <c r="A442" s="54" t="e">
        <f>IF(E442=DSSV!$P$7,A441+1,"0")</f>
        <v>#REF!</v>
      </c>
      <c r="B442" s="119">
        <v>24202201105</v>
      </c>
      <c r="C442" s="119" t="s">
        <v>662</v>
      </c>
      <c r="D442" s="119" t="s">
        <v>185</v>
      </c>
      <c r="E442" s="119" t="s">
        <v>844</v>
      </c>
      <c r="F442" s="119" t="s">
        <v>392</v>
      </c>
      <c r="G442" t="str">
        <f t="shared" si="6"/>
        <v/>
      </c>
      <c r="I442" t="s">
        <v>1157</v>
      </c>
      <c r="J442" t="s">
        <v>865</v>
      </c>
    </row>
    <row r="443" spans="1:10" ht="16.649999999999999" customHeight="1">
      <c r="A443" s="54" t="e">
        <f>IF(E443=DSSV!$P$7,A442+1,"0")</f>
        <v>#REF!</v>
      </c>
      <c r="B443" s="119">
        <v>24212201598</v>
      </c>
      <c r="C443" s="119" t="s">
        <v>441</v>
      </c>
      <c r="D443" s="119" t="s">
        <v>185</v>
      </c>
      <c r="E443" s="119" t="s">
        <v>844</v>
      </c>
      <c r="F443" s="119" t="s">
        <v>392</v>
      </c>
      <c r="G443" t="str">
        <f t="shared" si="6"/>
        <v/>
      </c>
      <c r="I443" t="s">
        <v>1158</v>
      </c>
      <c r="J443" t="s">
        <v>865</v>
      </c>
    </row>
    <row r="444" spans="1:10" ht="16.649999999999999" customHeight="1">
      <c r="A444" s="54" t="e">
        <f>IF(E444=DSSV!$P$7,A443+1,"0")</f>
        <v>#REF!</v>
      </c>
      <c r="B444" s="119">
        <v>24202215342</v>
      </c>
      <c r="C444" s="119" t="s">
        <v>780</v>
      </c>
      <c r="D444" s="119" t="s">
        <v>193</v>
      </c>
      <c r="E444" s="119" t="s">
        <v>844</v>
      </c>
      <c r="F444" s="119" t="s">
        <v>392</v>
      </c>
      <c r="G444" t="str">
        <f t="shared" si="6"/>
        <v/>
      </c>
      <c r="I444" t="s">
        <v>1129</v>
      </c>
      <c r="J444" t="s">
        <v>865</v>
      </c>
    </row>
    <row r="445" spans="1:10" ht="16.649999999999999" customHeight="1">
      <c r="A445" s="54" t="e">
        <f>IF(E445=DSSV!$P$7,A444+1,"0")</f>
        <v>#REF!</v>
      </c>
      <c r="B445" s="119">
        <v>24202204585</v>
      </c>
      <c r="C445" s="119" t="s">
        <v>782</v>
      </c>
      <c r="D445" s="119" t="s">
        <v>303</v>
      </c>
      <c r="E445" s="119" t="s">
        <v>844</v>
      </c>
      <c r="F445" s="119" t="s">
        <v>392</v>
      </c>
      <c r="G445" t="str">
        <f t="shared" si="6"/>
        <v/>
      </c>
      <c r="I445" t="s">
        <v>911</v>
      </c>
      <c r="J445" t="s">
        <v>865</v>
      </c>
    </row>
    <row r="446" spans="1:10" ht="16.649999999999999" customHeight="1">
      <c r="A446" s="54" t="e">
        <f>IF(E446=DSSV!$P$7,A445+1,"0")</f>
        <v>#REF!</v>
      </c>
      <c r="B446" s="119">
        <v>24202206081</v>
      </c>
      <c r="C446" s="119" t="s">
        <v>785</v>
      </c>
      <c r="D446" s="119" t="s">
        <v>162</v>
      </c>
      <c r="E446" s="119" t="s">
        <v>844</v>
      </c>
      <c r="F446" s="119" t="s">
        <v>392</v>
      </c>
      <c r="G446" t="str">
        <f t="shared" si="6"/>
        <v/>
      </c>
      <c r="I446" t="s">
        <v>885</v>
      </c>
      <c r="J446" t="s">
        <v>865</v>
      </c>
    </row>
    <row r="447" spans="1:10" ht="16.649999999999999" customHeight="1">
      <c r="A447" s="54" t="e">
        <f>IF(E447=DSSV!$P$7,A446+1,"0")</f>
        <v>#REF!</v>
      </c>
      <c r="B447" s="119">
        <v>24208602410</v>
      </c>
      <c r="C447" s="119" t="s">
        <v>677</v>
      </c>
      <c r="D447" s="119" t="s">
        <v>205</v>
      </c>
      <c r="E447" s="119" t="s">
        <v>844</v>
      </c>
      <c r="F447" s="119" t="s">
        <v>392</v>
      </c>
      <c r="G447" t="str">
        <f t="shared" si="6"/>
        <v/>
      </c>
      <c r="I447" t="s">
        <v>1128</v>
      </c>
      <c r="J447" t="s">
        <v>865</v>
      </c>
    </row>
    <row r="448" spans="1:10" ht="16.649999999999999" customHeight="1">
      <c r="A448" s="54" t="e">
        <f>IF(E448=DSSV!$P$7,A447+1,"0")</f>
        <v>#REF!</v>
      </c>
      <c r="B448" s="119">
        <v>24202100434</v>
      </c>
      <c r="C448" s="119" t="s">
        <v>389</v>
      </c>
      <c r="D448" s="119" t="s">
        <v>332</v>
      </c>
      <c r="E448" s="119" t="s">
        <v>844</v>
      </c>
      <c r="F448" s="119" t="s">
        <v>392</v>
      </c>
      <c r="G448" t="str">
        <f t="shared" si="6"/>
        <v/>
      </c>
      <c r="I448" t="s">
        <v>975</v>
      </c>
      <c r="J448" t="s">
        <v>865</v>
      </c>
    </row>
    <row r="449" spans="1:10" ht="16.649999999999999" customHeight="1">
      <c r="A449" s="54" t="e">
        <f>IF(E449=DSSV!$P$7,A448+1,"0")</f>
        <v>#REF!</v>
      </c>
      <c r="B449" s="119">
        <v>24202205697</v>
      </c>
      <c r="C449" s="119" t="s">
        <v>537</v>
      </c>
      <c r="D449" s="119" t="s">
        <v>254</v>
      </c>
      <c r="E449" s="119" t="s">
        <v>844</v>
      </c>
      <c r="F449" s="119" t="s">
        <v>392</v>
      </c>
      <c r="G449" t="str">
        <f t="shared" si="6"/>
        <v/>
      </c>
      <c r="I449" t="s">
        <v>1094</v>
      </c>
      <c r="J449" t="s">
        <v>865</v>
      </c>
    </row>
    <row r="450" spans="1:10" ht="16.649999999999999" customHeight="1">
      <c r="A450" s="54" t="e">
        <f>IF(E450=DSSV!$P$7,A449+1,"0")</f>
        <v>#REF!</v>
      </c>
      <c r="B450" s="119">
        <v>24202208270</v>
      </c>
      <c r="C450" s="119" t="s">
        <v>686</v>
      </c>
      <c r="D450" s="119" t="s">
        <v>204</v>
      </c>
      <c r="E450" s="119" t="s">
        <v>844</v>
      </c>
      <c r="F450" s="119" t="s">
        <v>392</v>
      </c>
      <c r="G450" t="str">
        <f t="shared" si="6"/>
        <v/>
      </c>
      <c r="I450" t="s">
        <v>1149</v>
      </c>
      <c r="J450" t="s">
        <v>865</v>
      </c>
    </row>
    <row r="451" spans="1:10" ht="16.649999999999999" customHeight="1">
      <c r="A451" s="54" t="e">
        <f>IF(E451=DSSV!$P$7,A450+1,"0")</f>
        <v>#REF!</v>
      </c>
      <c r="B451" s="119">
        <v>24202215031</v>
      </c>
      <c r="C451" s="119" t="s">
        <v>791</v>
      </c>
      <c r="D451" s="119" t="s">
        <v>272</v>
      </c>
      <c r="E451" s="119" t="s">
        <v>844</v>
      </c>
      <c r="F451" s="119" t="s">
        <v>392</v>
      </c>
      <c r="G451" t="str">
        <f t="shared" ref="G451:G487" si="7">IF(ISNA(H451),"NỢ HP","")</f>
        <v/>
      </c>
      <c r="I451" t="s">
        <v>864</v>
      </c>
      <c r="J451" t="s">
        <v>865</v>
      </c>
    </row>
    <row r="452" spans="1:10" ht="16.649999999999999" customHeight="1">
      <c r="A452" s="54" t="e">
        <f>IF(E452=DSSV!$P$7,A451+1,"0")</f>
        <v>#REF!</v>
      </c>
      <c r="B452" s="119">
        <v>24202206422</v>
      </c>
      <c r="C452" s="119" t="s">
        <v>557</v>
      </c>
      <c r="D452" s="119" t="s">
        <v>257</v>
      </c>
      <c r="E452" s="119" t="s">
        <v>844</v>
      </c>
      <c r="F452" s="119" t="s">
        <v>392</v>
      </c>
      <c r="G452" t="str">
        <f t="shared" si="7"/>
        <v/>
      </c>
      <c r="I452" t="s">
        <v>925</v>
      </c>
      <c r="J452" t="s">
        <v>865</v>
      </c>
    </row>
    <row r="453" spans="1:10" ht="16.649999999999999" customHeight="1">
      <c r="A453" s="54" t="e">
        <f>IF(E453=DSSV!$P$7,A452+1,"0")</f>
        <v>#REF!</v>
      </c>
      <c r="B453" s="119">
        <v>24202207445</v>
      </c>
      <c r="C453" s="119" t="s">
        <v>382</v>
      </c>
      <c r="D453" s="119" t="s">
        <v>259</v>
      </c>
      <c r="E453" s="119" t="s">
        <v>844</v>
      </c>
      <c r="F453" s="119" t="s">
        <v>392</v>
      </c>
      <c r="G453" t="str">
        <f t="shared" si="7"/>
        <v/>
      </c>
      <c r="I453" t="s">
        <v>948</v>
      </c>
      <c r="J453" t="s">
        <v>865</v>
      </c>
    </row>
    <row r="454" spans="1:10" ht="16.649999999999999" customHeight="1">
      <c r="A454" s="54" t="e">
        <f>IF(E454=DSSV!$P$7,A453+1,"0")</f>
        <v>#REF!</v>
      </c>
      <c r="B454" s="119">
        <v>24217104359</v>
      </c>
      <c r="C454" s="119" t="s">
        <v>535</v>
      </c>
      <c r="D454" s="119" t="s">
        <v>208</v>
      </c>
      <c r="E454" s="119" t="s">
        <v>844</v>
      </c>
      <c r="F454" s="119" t="s">
        <v>392</v>
      </c>
      <c r="G454" t="str">
        <f t="shared" si="7"/>
        <v/>
      </c>
      <c r="I454" t="s">
        <v>1159</v>
      </c>
      <c r="J454" t="s">
        <v>865</v>
      </c>
    </row>
    <row r="455" spans="1:10" ht="16.649999999999999" customHeight="1">
      <c r="A455" s="54" t="e">
        <f>IF(E455=DSSV!$P$7,A454+1,"0")</f>
        <v>#REF!</v>
      </c>
      <c r="B455" s="119">
        <v>24202200972</v>
      </c>
      <c r="C455" s="119" t="s">
        <v>793</v>
      </c>
      <c r="D455" s="119" t="s">
        <v>227</v>
      </c>
      <c r="E455" s="119" t="s">
        <v>844</v>
      </c>
      <c r="F455" s="119" t="s">
        <v>392</v>
      </c>
      <c r="G455" t="str">
        <f t="shared" si="7"/>
        <v/>
      </c>
      <c r="I455" t="s">
        <v>912</v>
      </c>
      <c r="J455" t="s">
        <v>865</v>
      </c>
    </row>
    <row r="456" spans="1:10" ht="16.649999999999999" customHeight="1">
      <c r="A456" s="54" t="e">
        <f>IF(E456=DSSV!$P$7,A455+1,"0")</f>
        <v>#REF!</v>
      </c>
      <c r="B456" s="119">
        <v>24212216176</v>
      </c>
      <c r="C456" s="119" t="s">
        <v>233</v>
      </c>
      <c r="D456" s="119" t="s">
        <v>138</v>
      </c>
      <c r="E456" s="119" t="s">
        <v>844</v>
      </c>
      <c r="F456" s="119" t="s">
        <v>392</v>
      </c>
      <c r="G456" t="str">
        <f t="shared" si="7"/>
        <v/>
      </c>
      <c r="I456" t="s">
        <v>955</v>
      </c>
      <c r="J456" t="s">
        <v>213</v>
      </c>
    </row>
    <row r="457" spans="1:10" ht="16.649999999999999" customHeight="1">
      <c r="A457" s="54" t="e">
        <f>IF(E457=DSSV!$P$7,A456+1,"0")</f>
        <v>#REF!</v>
      </c>
      <c r="B457" s="119">
        <v>24202203515</v>
      </c>
      <c r="C457" s="119" t="s">
        <v>678</v>
      </c>
      <c r="D457" s="119" t="s">
        <v>197</v>
      </c>
      <c r="E457" s="119" t="s">
        <v>844</v>
      </c>
      <c r="F457" s="119" t="s">
        <v>392</v>
      </c>
      <c r="G457" t="str">
        <f t="shared" si="7"/>
        <v/>
      </c>
      <c r="I457" t="s">
        <v>954</v>
      </c>
      <c r="J457" t="s">
        <v>865</v>
      </c>
    </row>
    <row r="458" spans="1:10" ht="16.649999999999999" customHeight="1">
      <c r="A458" s="54" t="e">
        <f>IF(E458=DSSV!$P$7,A457+1,"0")</f>
        <v>#REF!</v>
      </c>
      <c r="B458" s="119">
        <v>24207116575</v>
      </c>
      <c r="C458" s="119" t="s">
        <v>359</v>
      </c>
      <c r="D458" s="119" t="s">
        <v>197</v>
      </c>
      <c r="E458" s="119" t="s">
        <v>844</v>
      </c>
      <c r="F458" s="119" t="s">
        <v>392</v>
      </c>
      <c r="G458" t="str">
        <f t="shared" si="7"/>
        <v/>
      </c>
      <c r="I458" t="s">
        <v>1160</v>
      </c>
      <c r="J458" t="s">
        <v>865</v>
      </c>
    </row>
    <row r="459" spans="1:10" ht="16.649999999999999" customHeight="1">
      <c r="A459" s="54" t="e">
        <f>IF(E459=DSSV!$P$7,A458+1,"0")</f>
        <v>#REF!</v>
      </c>
      <c r="B459" s="119">
        <v>24202201594</v>
      </c>
      <c r="C459" s="119" t="s">
        <v>347</v>
      </c>
      <c r="D459" s="119" t="s">
        <v>203</v>
      </c>
      <c r="E459" s="119" t="s">
        <v>844</v>
      </c>
      <c r="F459" s="119" t="s">
        <v>392</v>
      </c>
      <c r="G459" t="str">
        <f t="shared" si="7"/>
        <v/>
      </c>
      <c r="I459" t="s">
        <v>1123</v>
      </c>
      <c r="J459" t="s">
        <v>865</v>
      </c>
    </row>
    <row r="460" spans="1:10" ht="16.649999999999999" customHeight="1">
      <c r="A460" s="54" t="e">
        <f>IF(E460=DSSV!$P$7,A459+1,"0")</f>
        <v>#REF!</v>
      </c>
      <c r="B460" s="119">
        <v>24202204376</v>
      </c>
      <c r="C460" s="119" t="s">
        <v>436</v>
      </c>
      <c r="D460" s="119" t="s">
        <v>203</v>
      </c>
      <c r="E460" s="119" t="s">
        <v>844</v>
      </c>
      <c r="F460" s="119" t="s">
        <v>392</v>
      </c>
      <c r="G460" t="str">
        <f t="shared" si="7"/>
        <v/>
      </c>
      <c r="I460" t="s">
        <v>1161</v>
      </c>
      <c r="J460" t="s">
        <v>865</v>
      </c>
    </row>
    <row r="461" spans="1:10" ht="16.649999999999999" customHeight="1">
      <c r="A461" s="54" t="e">
        <f>IF(E461=DSSV!$P$7,A460+1,"0")</f>
        <v>#REF!</v>
      </c>
      <c r="B461" s="119">
        <v>24202116768</v>
      </c>
      <c r="C461" s="119" t="s">
        <v>354</v>
      </c>
      <c r="D461" s="119" t="s">
        <v>172</v>
      </c>
      <c r="E461" s="119" t="s">
        <v>844</v>
      </c>
      <c r="F461" s="119" t="s">
        <v>392</v>
      </c>
      <c r="G461" t="str">
        <f t="shared" si="7"/>
        <v/>
      </c>
      <c r="I461" t="s">
        <v>1162</v>
      </c>
      <c r="J461" t="s">
        <v>865</v>
      </c>
    </row>
    <row r="462" spans="1:10" ht="16.649999999999999" customHeight="1">
      <c r="A462" s="54" t="e">
        <f>IF(E462=DSSV!$P$7,A461+1,"0")</f>
        <v>#REF!</v>
      </c>
      <c r="B462" s="119">
        <v>24212208133</v>
      </c>
      <c r="C462" s="119" t="s">
        <v>801</v>
      </c>
      <c r="D462" s="119" t="s">
        <v>125</v>
      </c>
      <c r="E462" s="119" t="s">
        <v>844</v>
      </c>
      <c r="F462" s="119" t="s">
        <v>392</v>
      </c>
      <c r="G462" t="str">
        <f t="shared" si="7"/>
        <v/>
      </c>
      <c r="I462" t="s">
        <v>959</v>
      </c>
      <c r="J462" t="s">
        <v>213</v>
      </c>
    </row>
    <row r="463" spans="1:10" ht="16.649999999999999" customHeight="1">
      <c r="A463" s="54" t="e">
        <f>IF(E463=DSSV!$P$7,A462+1,"0")</f>
        <v>#REF!</v>
      </c>
      <c r="B463" s="119">
        <v>24202201621</v>
      </c>
      <c r="C463" s="119" t="s">
        <v>638</v>
      </c>
      <c r="D463" s="119" t="s">
        <v>164</v>
      </c>
      <c r="E463" s="119" t="s">
        <v>844</v>
      </c>
      <c r="F463" s="119" t="s">
        <v>392</v>
      </c>
      <c r="G463" t="str">
        <f t="shared" si="7"/>
        <v/>
      </c>
      <c r="I463" t="s">
        <v>1025</v>
      </c>
      <c r="J463" t="s">
        <v>865</v>
      </c>
    </row>
    <row r="464" spans="1:10" ht="16.649999999999999" customHeight="1">
      <c r="A464" s="54" t="e">
        <f>IF(E464=DSSV!$P$7,A463+1,"0")</f>
        <v>#REF!</v>
      </c>
      <c r="B464" s="119">
        <v>24202204354</v>
      </c>
      <c r="C464" s="119" t="s">
        <v>674</v>
      </c>
      <c r="D464" s="119" t="s">
        <v>164</v>
      </c>
      <c r="E464" s="119" t="s">
        <v>844</v>
      </c>
      <c r="F464" s="119" t="s">
        <v>392</v>
      </c>
      <c r="G464" t="str">
        <f t="shared" si="7"/>
        <v/>
      </c>
      <c r="I464" t="s">
        <v>923</v>
      </c>
      <c r="J464" t="s">
        <v>865</v>
      </c>
    </row>
    <row r="465" spans="1:10" ht="16.649999999999999" customHeight="1">
      <c r="A465" s="54" t="e">
        <f>IF(E465=DSSV!$P$7,A464+1,"0")</f>
        <v>#REF!</v>
      </c>
      <c r="B465" s="119">
        <v>2320223506</v>
      </c>
      <c r="C465" s="119" t="s">
        <v>689</v>
      </c>
      <c r="D465" s="119" t="s">
        <v>157</v>
      </c>
      <c r="E465" s="119" t="s">
        <v>844</v>
      </c>
      <c r="F465" s="119" t="s">
        <v>380</v>
      </c>
      <c r="G465" t="str">
        <f t="shared" si="7"/>
        <v/>
      </c>
      <c r="I465" t="s">
        <v>1163</v>
      </c>
    </row>
    <row r="466" spans="1:10" ht="16.649999999999999" customHeight="1">
      <c r="A466" s="54" t="e">
        <f>IF(E466=DSSV!$P$7,A465+1,"0")</f>
        <v>#REF!</v>
      </c>
      <c r="B466" s="119">
        <v>24212101000</v>
      </c>
      <c r="C466" s="119" t="s">
        <v>804</v>
      </c>
      <c r="D466" s="119" t="s">
        <v>157</v>
      </c>
      <c r="E466" s="119" t="s">
        <v>844</v>
      </c>
      <c r="F466" s="119" t="s">
        <v>392</v>
      </c>
      <c r="G466" t="str">
        <f t="shared" si="7"/>
        <v/>
      </c>
      <c r="I466" t="s">
        <v>1164</v>
      </c>
      <c r="J466" t="s">
        <v>213</v>
      </c>
    </row>
    <row r="467" spans="1:10" ht="16.649999999999999" customHeight="1">
      <c r="A467" s="54" t="e">
        <f>IF(E467=DSSV!$P$7,A466+1,"0")</f>
        <v>#REF!</v>
      </c>
      <c r="B467" s="119">
        <v>24202102351</v>
      </c>
      <c r="C467" s="119" t="s">
        <v>550</v>
      </c>
      <c r="D467" s="119" t="s">
        <v>336</v>
      </c>
      <c r="E467" s="119" t="s">
        <v>844</v>
      </c>
      <c r="F467" s="119" t="s">
        <v>392</v>
      </c>
      <c r="G467" t="str">
        <f t="shared" si="7"/>
        <v/>
      </c>
      <c r="I467" t="s">
        <v>1165</v>
      </c>
      <c r="J467" t="s">
        <v>865</v>
      </c>
    </row>
    <row r="468" spans="1:10" ht="16.649999999999999" customHeight="1">
      <c r="A468" s="54" t="e">
        <f>IF(E468=DSSV!$P$7,A467+1,"0")</f>
        <v>#REF!</v>
      </c>
      <c r="B468" s="119">
        <v>2321223261</v>
      </c>
      <c r="C468" s="119" t="s">
        <v>369</v>
      </c>
      <c r="D468" s="119" t="s">
        <v>235</v>
      </c>
      <c r="E468" s="119" t="s">
        <v>844</v>
      </c>
      <c r="F468" s="119" t="s">
        <v>392</v>
      </c>
      <c r="G468" t="str">
        <f t="shared" si="7"/>
        <v/>
      </c>
      <c r="I468" t="s">
        <v>1166</v>
      </c>
      <c r="J468" t="s">
        <v>213</v>
      </c>
    </row>
    <row r="469" spans="1:10" ht="16.649999999999999" customHeight="1">
      <c r="A469" s="54" t="e">
        <f>IF(E469=DSSV!$P$7,A468+1,"0")</f>
        <v>#REF!</v>
      </c>
      <c r="B469" s="119">
        <v>24202201963</v>
      </c>
      <c r="C469" s="119" t="s">
        <v>806</v>
      </c>
      <c r="D469" s="119" t="s">
        <v>144</v>
      </c>
      <c r="E469" s="119" t="s">
        <v>844</v>
      </c>
      <c r="F469" s="119" t="s">
        <v>392</v>
      </c>
      <c r="G469" t="str">
        <f t="shared" si="7"/>
        <v/>
      </c>
      <c r="I469" t="s">
        <v>1104</v>
      </c>
      <c r="J469" t="s">
        <v>865</v>
      </c>
    </row>
    <row r="470" spans="1:10" ht="16.649999999999999" customHeight="1">
      <c r="A470" s="54" t="e">
        <f>IF(E470=DSSV!$P$7,A469+1,"0")</f>
        <v>#REF!</v>
      </c>
      <c r="B470" s="119">
        <v>24202202042</v>
      </c>
      <c r="C470" s="119" t="s">
        <v>444</v>
      </c>
      <c r="D470" s="119" t="s">
        <v>139</v>
      </c>
      <c r="E470" s="119" t="s">
        <v>844</v>
      </c>
      <c r="F470" s="119" t="s">
        <v>392</v>
      </c>
      <c r="G470" t="str">
        <f t="shared" si="7"/>
        <v/>
      </c>
      <c r="I470" t="s">
        <v>1167</v>
      </c>
      <c r="J470" t="s">
        <v>865</v>
      </c>
    </row>
    <row r="471" spans="1:10" ht="16.649999999999999" customHeight="1">
      <c r="A471" s="54" t="e">
        <f>IF(E471=DSSV!$P$7,A470+1,"0")</f>
        <v>#REF!</v>
      </c>
      <c r="B471" s="119">
        <v>24202216616</v>
      </c>
      <c r="C471" s="119" t="s">
        <v>564</v>
      </c>
      <c r="D471" s="119" t="s">
        <v>139</v>
      </c>
      <c r="E471" s="119" t="s">
        <v>844</v>
      </c>
      <c r="F471" s="119" t="s">
        <v>392</v>
      </c>
      <c r="G471" t="str">
        <f t="shared" si="7"/>
        <v/>
      </c>
      <c r="I471" t="s">
        <v>1077</v>
      </c>
      <c r="J471" t="s">
        <v>865</v>
      </c>
    </row>
    <row r="472" spans="1:10" ht="16.649999999999999" customHeight="1">
      <c r="A472" s="54" t="e">
        <f>IF(E472=DSSV!$P$7,A471+1,"0")</f>
        <v>#REF!</v>
      </c>
      <c r="B472" s="119">
        <v>24207107692</v>
      </c>
      <c r="C472" s="119" t="s">
        <v>442</v>
      </c>
      <c r="D472" s="119" t="s">
        <v>341</v>
      </c>
      <c r="E472" s="119" t="s">
        <v>844</v>
      </c>
      <c r="F472" s="119" t="s">
        <v>392</v>
      </c>
      <c r="G472" t="str">
        <f t="shared" si="7"/>
        <v/>
      </c>
      <c r="I472" t="s">
        <v>1168</v>
      </c>
      <c r="J472" t="s">
        <v>865</v>
      </c>
    </row>
    <row r="473" spans="1:10" ht="16.649999999999999" customHeight="1">
      <c r="A473" s="54" t="e">
        <f>IF(E473=DSSV!$P$7,A472+1,"0")</f>
        <v>#REF!</v>
      </c>
      <c r="B473" s="119">
        <v>24202202657</v>
      </c>
      <c r="C473" s="119" t="s">
        <v>559</v>
      </c>
      <c r="D473" s="119" t="s">
        <v>143</v>
      </c>
      <c r="E473" s="119" t="s">
        <v>844</v>
      </c>
      <c r="F473" s="119" t="s">
        <v>392</v>
      </c>
      <c r="G473" t="str">
        <f t="shared" si="7"/>
        <v/>
      </c>
      <c r="I473" t="s">
        <v>1016</v>
      </c>
      <c r="J473" t="s">
        <v>865</v>
      </c>
    </row>
    <row r="474" spans="1:10" ht="16.649999999999999" customHeight="1">
      <c r="A474" s="54" t="e">
        <f>IF(E474=DSSV!$P$7,A473+1,"0")</f>
        <v>#REF!</v>
      </c>
      <c r="B474" s="119">
        <v>24212207206</v>
      </c>
      <c r="C474" s="119" t="s">
        <v>169</v>
      </c>
      <c r="D474" s="119" t="s">
        <v>151</v>
      </c>
      <c r="E474" s="119" t="s">
        <v>844</v>
      </c>
      <c r="F474" s="119" t="s">
        <v>392</v>
      </c>
      <c r="G474" t="str">
        <f t="shared" si="7"/>
        <v/>
      </c>
      <c r="I474" t="s">
        <v>1169</v>
      </c>
      <c r="J474" t="s">
        <v>213</v>
      </c>
    </row>
    <row r="475" spans="1:10" ht="16.649999999999999" customHeight="1">
      <c r="A475" s="54" t="e">
        <f>IF(E475=DSSV!$P$7,A474+1,"0")</f>
        <v>#REF!</v>
      </c>
      <c r="B475" s="119">
        <v>24202215057</v>
      </c>
      <c r="C475" s="119" t="s">
        <v>465</v>
      </c>
      <c r="D475" s="119" t="s">
        <v>173</v>
      </c>
      <c r="E475" s="119" t="s">
        <v>844</v>
      </c>
      <c r="F475" s="119" t="s">
        <v>392</v>
      </c>
      <c r="G475" t="str">
        <f t="shared" si="7"/>
        <v/>
      </c>
      <c r="I475" t="s">
        <v>1170</v>
      </c>
      <c r="J475" t="s">
        <v>865</v>
      </c>
    </row>
    <row r="476" spans="1:10" ht="16.649999999999999" customHeight="1">
      <c r="A476" s="54" t="e">
        <f>IF(E476=DSSV!$P$7,A475+1,"0")</f>
        <v>#REF!</v>
      </c>
      <c r="B476" s="119">
        <v>24202207397</v>
      </c>
      <c r="C476" s="119" t="s">
        <v>818</v>
      </c>
      <c r="D476" s="119" t="s">
        <v>271</v>
      </c>
      <c r="E476" s="119" t="s">
        <v>844</v>
      </c>
      <c r="F476" s="119" t="s">
        <v>392</v>
      </c>
      <c r="G476" t="str">
        <f t="shared" si="7"/>
        <v/>
      </c>
      <c r="I476" t="s">
        <v>913</v>
      </c>
      <c r="J476" t="s">
        <v>865</v>
      </c>
    </row>
    <row r="477" spans="1:10" ht="16.649999999999999" customHeight="1">
      <c r="A477" s="54" t="e">
        <f>IF(E477=DSSV!$P$7,A476+1,"0")</f>
        <v>#REF!</v>
      </c>
      <c r="B477" s="119">
        <v>24202204421</v>
      </c>
      <c r="C477" s="119" t="s">
        <v>679</v>
      </c>
      <c r="D477" s="119" t="s">
        <v>180</v>
      </c>
      <c r="E477" s="119" t="s">
        <v>844</v>
      </c>
      <c r="F477" s="119" t="s">
        <v>392</v>
      </c>
      <c r="G477" t="str">
        <f t="shared" si="7"/>
        <v/>
      </c>
      <c r="I477" t="s">
        <v>895</v>
      </c>
      <c r="J477" t="s">
        <v>865</v>
      </c>
    </row>
    <row r="478" spans="1:10" ht="16.649999999999999" customHeight="1">
      <c r="A478" s="54" t="e">
        <f>IF(E478=DSSV!$P$7,A477+1,"0")</f>
        <v>#REF!</v>
      </c>
      <c r="B478" s="119">
        <v>24202101538</v>
      </c>
      <c r="C478" s="119" t="s">
        <v>473</v>
      </c>
      <c r="D478" s="119" t="s">
        <v>128</v>
      </c>
      <c r="E478" s="119" t="s">
        <v>844</v>
      </c>
      <c r="F478" s="119" t="s">
        <v>392</v>
      </c>
      <c r="G478" t="str">
        <f t="shared" si="7"/>
        <v/>
      </c>
      <c r="I478" t="s">
        <v>1171</v>
      </c>
      <c r="J478" t="s">
        <v>865</v>
      </c>
    </row>
    <row r="479" spans="1:10" ht="16.649999999999999" customHeight="1">
      <c r="A479" s="54" t="e">
        <f>IF(E479=DSSV!$P$7,A478+1,"0")</f>
        <v>#REF!</v>
      </c>
      <c r="B479" s="119">
        <v>24202200487</v>
      </c>
      <c r="C479" s="119" t="s">
        <v>822</v>
      </c>
      <c r="D479" s="119" t="s">
        <v>128</v>
      </c>
      <c r="E479" s="119" t="s">
        <v>844</v>
      </c>
      <c r="F479" s="119" t="s">
        <v>392</v>
      </c>
      <c r="G479" t="str">
        <f t="shared" si="7"/>
        <v/>
      </c>
      <c r="I479" t="s">
        <v>1122</v>
      </c>
      <c r="J479" t="s">
        <v>865</v>
      </c>
    </row>
    <row r="480" spans="1:10" ht="16.649999999999999" customHeight="1">
      <c r="A480" s="54" t="e">
        <f>IF(E480=DSSV!$P$7,A479+1,"0")</f>
        <v>#REF!</v>
      </c>
      <c r="B480" s="119">
        <v>24202216031</v>
      </c>
      <c r="C480" s="119" t="s">
        <v>597</v>
      </c>
      <c r="D480" s="119" t="s">
        <v>128</v>
      </c>
      <c r="E480" s="119" t="s">
        <v>844</v>
      </c>
      <c r="F480" s="119" t="s">
        <v>392</v>
      </c>
      <c r="G480" t="str">
        <f t="shared" si="7"/>
        <v/>
      </c>
      <c r="I480" t="s">
        <v>985</v>
      </c>
      <c r="J480" t="s">
        <v>865</v>
      </c>
    </row>
    <row r="481" spans="1:10" ht="16.649999999999999" customHeight="1">
      <c r="A481" s="54" t="e">
        <f>IF(E481=DSSV!$P$7,A480+1,"0")</f>
        <v>#REF!</v>
      </c>
      <c r="B481" s="119">
        <v>24212215986</v>
      </c>
      <c r="C481" s="119" t="s">
        <v>660</v>
      </c>
      <c r="D481" s="119" t="s">
        <v>133</v>
      </c>
      <c r="E481" s="119" t="s">
        <v>844</v>
      </c>
      <c r="F481" s="119" t="s">
        <v>392</v>
      </c>
      <c r="G481" t="str">
        <f t="shared" si="7"/>
        <v/>
      </c>
      <c r="I481" t="s">
        <v>1172</v>
      </c>
      <c r="J481" t="s">
        <v>213</v>
      </c>
    </row>
    <row r="482" spans="1:10" ht="16.649999999999999" customHeight="1">
      <c r="A482" s="54" t="e">
        <f>IF(E482=DSSV!$P$7,A481+1,"0")</f>
        <v>#REF!</v>
      </c>
      <c r="B482" s="119">
        <v>24202216036</v>
      </c>
      <c r="C482" s="119" t="s">
        <v>551</v>
      </c>
      <c r="D482" s="119" t="s">
        <v>141</v>
      </c>
      <c r="E482" s="119" t="s">
        <v>844</v>
      </c>
      <c r="F482" s="119" t="s">
        <v>392</v>
      </c>
      <c r="G482" t="str">
        <f t="shared" si="7"/>
        <v/>
      </c>
      <c r="I482" t="s">
        <v>1173</v>
      </c>
      <c r="J482" t="s">
        <v>865</v>
      </c>
    </row>
    <row r="483" spans="1:10" ht="16.649999999999999" customHeight="1">
      <c r="A483" s="54" t="e">
        <f>IF(E483=DSSV!$P$7,A482+1,"0")</f>
        <v>#REF!</v>
      </c>
      <c r="B483" s="119">
        <v>24203102053</v>
      </c>
      <c r="C483" s="119" t="s">
        <v>580</v>
      </c>
      <c r="D483" s="119" t="s">
        <v>141</v>
      </c>
      <c r="E483" s="119" t="s">
        <v>844</v>
      </c>
      <c r="F483" s="119" t="s">
        <v>392</v>
      </c>
      <c r="G483" t="str">
        <f t="shared" si="7"/>
        <v/>
      </c>
      <c r="I483" t="s">
        <v>1094</v>
      </c>
      <c r="J483" t="s">
        <v>865</v>
      </c>
    </row>
    <row r="484" spans="1:10" ht="16.649999999999999" customHeight="1">
      <c r="A484" s="54" t="e">
        <f>IF(E484=DSSV!$P$7,A483+1,"0")</f>
        <v>#REF!</v>
      </c>
      <c r="B484" s="119">
        <v>24212201025</v>
      </c>
      <c r="C484" s="119" t="s">
        <v>361</v>
      </c>
      <c r="D484" s="119" t="s">
        <v>135</v>
      </c>
      <c r="E484" s="119" t="s">
        <v>844</v>
      </c>
      <c r="F484" s="119" t="s">
        <v>392</v>
      </c>
      <c r="G484" t="str">
        <f t="shared" si="7"/>
        <v/>
      </c>
      <c r="I484" t="s">
        <v>1174</v>
      </c>
      <c r="J484" t="s">
        <v>213</v>
      </c>
    </row>
    <row r="485" spans="1:10" ht="16.649999999999999" customHeight="1">
      <c r="A485" s="54" t="e">
        <f>IF(E485=DSSV!$P$7,A484+1,"0")</f>
        <v>#REF!</v>
      </c>
      <c r="B485" s="119">
        <v>24212215389</v>
      </c>
      <c r="C485" s="119" t="s">
        <v>238</v>
      </c>
      <c r="D485" s="119" t="s">
        <v>229</v>
      </c>
      <c r="E485" s="119" t="s">
        <v>844</v>
      </c>
      <c r="F485" s="119" t="s">
        <v>392</v>
      </c>
      <c r="G485" t="str">
        <f t="shared" si="7"/>
        <v/>
      </c>
      <c r="I485" t="s">
        <v>1032</v>
      </c>
      <c r="J485" t="s">
        <v>213</v>
      </c>
    </row>
    <row r="486" spans="1:10" ht="16.649999999999999" customHeight="1">
      <c r="A486" s="54" t="e">
        <f>IF(E486=DSSV!$P$7,A485+1,"0")</f>
        <v>#REF!</v>
      </c>
      <c r="B486" s="119">
        <v>24202201101</v>
      </c>
      <c r="C486" s="119" t="s">
        <v>561</v>
      </c>
      <c r="D486" s="119" t="s">
        <v>170</v>
      </c>
      <c r="E486" s="119" t="s">
        <v>844</v>
      </c>
      <c r="F486" s="119" t="s">
        <v>392</v>
      </c>
      <c r="G486" t="str">
        <f t="shared" si="7"/>
        <v/>
      </c>
      <c r="I486" t="s">
        <v>1175</v>
      </c>
      <c r="J486" t="s">
        <v>865</v>
      </c>
    </row>
    <row r="487" spans="1:10" ht="16.649999999999999" customHeight="1">
      <c r="A487" s="54" t="e">
        <f>IF(E487=DSSV!$P$7,A486+1,"0")</f>
        <v>#REF!</v>
      </c>
      <c r="B487" s="119">
        <v>24212206109</v>
      </c>
      <c r="C487" s="119" t="s">
        <v>350</v>
      </c>
      <c r="D487" s="119" t="s">
        <v>232</v>
      </c>
      <c r="E487" s="119" t="s">
        <v>844</v>
      </c>
      <c r="F487" s="119" t="s">
        <v>392</v>
      </c>
      <c r="G487" t="str">
        <f t="shared" si="7"/>
        <v/>
      </c>
      <c r="I487" t="s">
        <v>911</v>
      </c>
      <c r="J487" t="s">
        <v>213</v>
      </c>
    </row>
  </sheetData>
  <autoFilter ref="A1:J487"/>
  <pageMargins left="0" right="0" top="0.25" bottom="0.5" header="0" footer="0"/>
  <pageSetup paperSize="9" scale="93" fitToHeight="0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zoomScale="60" zoomScaleNormal="60" workbookViewId="0">
      <selection activeCell="Q4" sqref="Q4"/>
    </sheetView>
  </sheetViews>
  <sheetFormatPr defaultRowHeight="14.4"/>
  <cols>
    <col min="1" max="1" width="5.44140625" style="50" customWidth="1"/>
    <col min="2" max="2" width="5" style="50" customWidth="1"/>
    <col min="3" max="3" width="11.44140625" style="50" customWidth="1"/>
    <col min="4" max="4" width="6.6640625" style="50" customWidth="1"/>
    <col min="5" max="5" width="10.6640625" style="124" customWidth="1"/>
    <col min="6" max="6" width="6.33203125" style="50" customWidth="1"/>
    <col min="7" max="7" width="13.109375" style="50" customWidth="1"/>
    <col min="8" max="8" width="24.44140625" style="50" customWidth="1"/>
    <col min="9" max="9" width="26.44140625" style="106" customWidth="1"/>
    <col min="10" max="10" width="23.88671875" style="50" customWidth="1"/>
    <col min="11" max="11" width="6" style="50" customWidth="1"/>
    <col min="12" max="12" width="6.6640625" style="50" customWidth="1"/>
    <col min="13" max="13" width="8" style="50" customWidth="1"/>
    <col min="14" max="14" width="15.6640625" style="50" customWidth="1"/>
    <col min="15" max="15" width="16.6640625" style="50" customWidth="1"/>
    <col min="16" max="16" width="14.33203125" style="50" customWidth="1"/>
    <col min="17" max="17" width="15.6640625" style="50" customWidth="1"/>
  </cols>
  <sheetData>
    <row r="1" spans="1:25" s="64" customFormat="1" ht="25.5" customHeight="1">
      <c r="A1" s="170" t="s">
        <v>111</v>
      </c>
      <c r="B1" s="170"/>
      <c r="C1" s="170"/>
      <c r="D1" s="170"/>
      <c r="E1" s="170"/>
      <c r="F1" s="170"/>
      <c r="G1" s="120"/>
      <c r="H1" s="172" t="s">
        <v>715</v>
      </c>
      <c r="I1" s="172"/>
      <c r="J1" s="172"/>
      <c r="K1" s="172"/>
      <c r="L1" s="172"/>
      <c r="M1" s="172"/>
      <c r="N1" s="172"/>
      <c r="O1" s="172"/>
      <c r="P1" s="172"/>
      <c r="Q1" s="172"/>
    </row>
    <row r="2" spans="1:25" s="64" customFormat="1" ht="29.25" customHeight="1">
      <c r="A2" s="171" t="s">
        <v>706</v>
      </c>
      <c r="B2" s="171"/>
      <c r="C2" s="171"/>
      <c r="D2" s="171"/>
      <c r="E2" s="171"/>
      <c r="F2" s="171"/>
      <c r="G2" s="120"/>
      <c r="H2" s="173" t="s">
        <v>716</v>
      </c>
      <c r="I2" s="173"/>
      <c r="J2" s="173"/>
      <c r="K2" s="173"/>
      <c r="L2" s="173"/>
      <c r="M2" s="173"/>
      <c r="N2" s="173"/>
      <c r="O2" s="173"/>
      <c r="P2" s="173"/>
      <c r="Q2" s="173"/>
    </row>
    <row r="3" spans="1:25" s="64" customFormat="1" ht="39.75" customHeight="1" thickBot="1">
      <c r="A3" s="110"/>
      <c r="B3" s="110"/>
      <c r="C3" s="110"/>
      <c r="D3" s="110"/>
      <c r="E3" s="121"/>
      <c r="F3" s="110"/>
      <c r="G3" s="120"/>
      <c r="H3" s="174" t="s">
        <v>601</v>
      </c>
      <c r="I3" s="174"/>
      <c r="J3" s="174"/>
      <c r="K3" s="174"/>
      <c r="L3" s="174"/>
      <c r="M3" s="174"/>
      <c r="N3" s="174"/>
      <c r="O3" s="174"/>
      <c r="P3" s="174"/>
      <c r="Q3" s="174"/>
    </row>
    <row r="4" spans="1:25" ht="21.6" customHeight="1" thickTop="1">
      <c r="A4" s="65" t="s">
        <v>3</v>
      </c>
      <c r="B4" s="66" t="s">
        <v>602</v>
      </c>
      <c r="C4" s="67" t="s">
        <v>603</v>
      </c>
      <c r="D4" s="68" t="s">
        <v>604</v>
      </c>
      <c r="E4" s="68" t="s">
        <v>605</v>
      </c>
      <c r="F4" s="69" t="s">
        <v>606</v>
      </c>
      <c r="G4" s="69" t="s">
        <v>607</v>
      </c>
      <c r="H4" s="69" t="s">
        <v>608</v>
      </c>
      <c r="I4" s="111" t="s">
        <v>609</v>
      </c>
      <c r="J4" s="70" t="s">
        <v>610</v>
      </c>
      <c r="K4" s="112" t="s">
        <v>707</v>
      </c>
      <c r="L4" s="68" t="s">
        <v>611</v>
      </c>
      <c r="M4" s="69" t="s">
        <v>612</v>
      </c>
      <c r="N4" s="69" t="s">
        <v>717</v>
      </c>
      <c r="O4" s="66" t="s">
        <v>613</v>
      </c>
      <c r="P4" s="71" t="s">
        <v>614</v>
      </c>
      <c r="Q4" s="72" t="s">
        <v>402</v>
      </c>
    </row>
    <row r="5" spans="1:25" s="50" customFormat="1" ht="31.2">
      <c r="A5" s="73">
        <v>1</v>
      </c>
      <c r="B5" s="73">
        <v>2</v>
      </c>
      <c r="C5" s="74">
        <v>44722</v>
      </c>
      <c r="D5" s="73" t="s">
        <v>708</v>
      </c>
      <c r="E5" s="76" t="s">
        <v>718</v>
      </c>
      <c r="F5" s="76">
        <v>251</v>
      </c>
      <c r="G5" s="76" t="s">
        <v>845</v>
      </c>
      <c r="H5" s="76" t="s">
        <v>848</v>
      </c>
      <c r="I5" s="76" t="s">
        <v>1190</v>
      </c>
      <c r="J5" s="75" t="s">
        <v>854</v>
      </c>
      <c r="K5" s="76">
        <v>3</v>
      </c>
      <c r="L5" s="76">
        <v>1</v>
      </c>
      <c r="M5" s="76">
        <v>167</v>
      </c>
      <c r="N5" s="76">
        <v>613</v>
      </c>
      <c r="O5" s="76" t="s">
        <v>615</v>
      </c>
      <c r="P5" s="76" t="s">
        <v>619</v>
      </c>
      <c r="Q5" s="76"/>
      <c r="R5" s="50" t="str">
        <f>D5&amp;" - "&amp;TEXT(C5,"dd/mm/yyyy")</f>
        <v>15h00 - 10/06/2022</v>
      </c>
    </row>
    <row r="6" spans="1:25" s="50" customFormat="1" ht="31.2">
      <c r="A6" s="73">
        <v>2</v>
      </c>
      <c r="B6" s="73">
        <v>2</v>
      </c>
      <c r="C6" s="74">
        <v>44722</v>
      </c>
      <c r="D6" s="73" t="s">
        <v>708</v>
      </c>
      <c r="E6" s="76" t="s">
        <v>617</v>
      </c>
      <c r="F6" s="76">
        <v>332</v>
      </c>
      <c r="G6" s="76" t="s">
        <v>845</v>
      </c>
      <c r="H6" s="76" t="s">
        <v>849</v>
      </c>
      <c r="I6" s="76" t="s">
        <v>1191</v>
      </c>
      <c r="J6" s="75" t="s">
        <v>855</v>
      </c>
      <c r="K6" s="76">
        <v>1</v>
      </c>
      <c r="L6" s="76">
        <v>1</v>
      </c>
      <c r="M6" s="76">
        <v>24</v>
      </c>
      <c r="N6" s="76">
        <v>613</v>
      </c>
      <c r="O6" s="76" t="s">
        <v>615</v>
      </c>
      <c r="P6" s="76" t="s">
        <v>719</v>
      </c>
      <c r="Q6" s="76"/>
      <c r="R6" s="50" t="str">
        <f t="shared" ref="R6:R14" si="0">D6&amp;" - "&amp;TEXT(C6,"dd/mm/yyyy")</f>
        <v>15h00 - 10/06/2022</v>
      </c>
    </row>
    <row r="7" spans="1:25" s="50" customFormat="1" ht="15.6">
      <c r="A7" s="73">
        <v>3</v>
      </c>
      <c r="B7" s="73">
        <v>2</v>
      </c>
      <c r="C7" s="74">
        <v>44722</v>
      </c>
      <c r="D7" s="73" t="s">
        <v>708</v>
      </c>
      <c r="E7" s="76" t="s">
        <v>623</v>
      </c>
      <c r="F7" s="76">
        <v>403</v>
      </c>
      <c r="G7" s="76" t="s">
        <v>846</v>
      </c>
      <c r="H7" s="76" t="s">
        <v>850</v>
      </c>
      <c r="I7" s="76" t="s">
        <v>1193</v>
      </c>
      <c r="J7" s="75" t="s">
        <v>855</v>
      </c>
      <c r="K7" s="76">
        <v>2</v>
      </c>
      <c r="L7" s="76">
        <v>1</v>
      </c>
      <c r="M7" s="76">
        <v>68</v>
      </c>
      <c r="N7" s="76">
        <v>613</v>
      </c>
      <c r="O7" s="76" t="s">
        <v>615</v>
      </c>
      <c r="P7" s="76" t="s">
        <v>720</v>
      </c>
      <c r="Q7" s="76"/>
      <c r="R7" s="50" t="str">
        <f t="shared" si="0"/>
        <v>15h00 - 10/06/2022</v>
      </c>
    </row>
    <row r="8" spans="1:25" s="50" customFormat="1" ht="31.2">
      <c r="A8" s="73">
        <v>4</v>
      </c>
      <c r="B8" s="73">
        <v>2</v>
      </c>
      <c r="C8" s="74">
        <v>44722</v>
      </c>
      <c r="D8" s="73" t="s">
        <v>708</v>
      </c>
      <c r="E8" s="76" t="s">
        <v>620</v>
      </c>
      <c r="F8" s="76">
        <v>401</v>
      </c>
      <c r="G8" s="76" t="s">
        <v>846</v>
      </c>
      <c r="H8" s="76" t="s">
        <v>851</v>
      </c>
      <c r="I8" s="76" t="s">
        <v>1192</v>
      </c>
      <c r="J8" s="75" t="s">
        <v>854</v>
      </c>
      <c r="K8" s="76">
        <v>6</v>
      </c>
      <c r="L8" s="76">
        <v>1</v>
      </c>
      <c r="M8" s="76">
        <v>297</v>
      </c>
      <c r="N8" s="76">
        <v>613</v>
      </c>
      <c r="O8" s="76" t="s">
        <v>615</v>
      </c>
      <c r="P8" s="76" t="s">
        <v>616</v>
      </c>
      <c r="Q8" s="76"/>
      <c r="R8" s="50" t="str">
        <f t="shared" si="0"/>
        <v>15h00 - 10/06/2022</v>
      </c>
      <c r="T8" s="104"/>
      <c r="U8" s="104"/>
    </row>
    <row r="9" spans="1:25" s="50" customFormat="1" ht="31.2">
      <c r="A9" s="73">
        <v>5</v>
      </c>
      <c r="B9" s="73">
        <v>2</v>
      </c>
      <c r="C9" s="74">
        <v>44722</v>
      </c>
      <c r="D9" s="73" t="s">
        <v>708</v>
      </c>
      <c r="E9" s="76" t="s">
        <v>622</v>
      </c>
      <c r="F9" s="76">
        <v>302</v>
      </c>
      <c r="G9" s="76" t="s">
        <v>846</v>
      </c>
      <c r="H9" s="76" t="s">
        <v>852</v>
      </c>
      <c r="I9" s="76" t="s">
        <v>1194</v>
      </c>
      <c r="J9" s="75" t="s">
        <v>12</v>
      </c>
      <c r="K9" s="76">
        <v>3</v>
      </c>
      <c r="L9" s="76">
        <v>1</v>
      </c>
      <c r="M9" s="76">
        <v>331</v>
      </c>
      <c r="N9" s="76">
        <v>613</v>
      </c>
      <c r="O9" s="76" t="s">
        <v>615</v>
      </c>
      <c r="P9" s="76" t="s">
        <v>621</v>
      </c>
      <c r="Q9" s="76"/>
      <c r="R9" s="50" t="str">
        <f t="shared" si="0"/>
        <v>15h00 - 10/06/2022</v>
      </c>
    </row>
    <row r="10" spans="1:25" s="50" customFormat="1" ht="31.2">
      <c r="A10" s="73">
        <v>6</v>
      </c>
      <c r="B10" s="73">
        <v>2</v>
      </c>
      <c r="C10" s="74">
        <v>44722</v>
      </c>
      <c r="D10" s="73" t="s">
        <v>708</v>
      </c>
      <c r="E10" s="76" t="s">
        <v>617</v>
      </c>
      <c r="F10" s="76">
        <v>373</v>
      </c>
      <c r="G10" s="76" t="s">
        <v>847</v>
      </c>
      <c r="H10" s="76" t="s">
        <v>853</v>
      </c>
      <c r="I10" s="76" t="s">
        <v>1195</v>
      </c>
      <c r="J10" s="75" t="s">
        <v>854</v>
      </c>
      <c r="K10" s="76">
        <v>3</v>
      </c>
      <c r="L10" s="76">
        <v>1</v>
      </c>
      <c r="M10" s="76">
        <v>97</v>
      </c>
      <c r="N10" s="76">
        <v>613</v>
      </c>
      <c r="O10" s="76" t="s">
        <v>615</v>
      </c>
      <c r="P10" s="76" t="s">
        <v>618</v>
      </c>
      <c r="Q10" s="76"/>
      <c r="R10" s="50" t="str">
        <f t="shared" si="0"/>
        <v>15h00 - 10/06/2022</v>
      </c>
    </row>
    <row r="11" spans="1:25" s="50" customFormat="1" ht="46.8">
      <c r="A11" s="73">
        <v>7</v>
      </c>
      <c r="B11" s="73">
        <v>2</v>
      </c>
      <c r="C11" s="74">
        <v>44722</v>
      </c>
      <c r="D11" s="73" t="s">
        <v>708</v>
      </c>
      <c r="E11" s="76"/>
      <c r="F11" s="76"/>
      <c r="G11" s="76"/>
      <c r="H11" s="76"/>
      <c r="I11" s="76"/>
      <c r="J11" s="75"/>
      <c r="K11" s="76">
        <v>9</v>
      </c>
      <c r="L11" s="76">
        <v>9</v>
      </c>
      <c r="M11" s="76">
        <v>358</v>
      </c>
      <c r="N11" s="76" t="s">
        <v>721</v>
      </c>
      <c r="O11" s="76" t="s">
        <v>615</v>
      </c>
      <c r="P11" s="76" t="s">
        <v>618</v>
      </c>
      <c r="Q11" s="76"/>
      <c r="R11" s="50" t="str">
        <f t="shared" si="0"/>
        <v>15h00 - 10/06/2022</v>
      </c>
      <c r="W11" s="108"/>
      <c r="X11" s="108"/>
      <c r="Y11" s="108"/>
    </row>
    <row r="12" spans="1:25" s="50" customFormat="1" ht="31.2">
      <c r="A12" s="73">
        <v>8</v>
      </c>
      <c r="B12" s="73">
        <v>2</v>
      </c>
      <c r="C12" s="74">
        <v>44722</v>
      </c>
      <c r="D12" s="73" t="s">
        <v>708</v>
      </c>
      <c r="E12" s="76"/>
      <c r="F12" s="76"/>
      <c r="G12" s="76"/>
      <c r="H12" s="76"/>
      <c r="I12" s="76"/>
      <c r="J12" s="75"/>
      <c r="K12" s="76">
        <v>4</v>
      </c>
      <c r="L12" s="76">
        <v>4</v>
      </c>
      <c r="M12" s="76">
        <v>161</v>
      </c>
      <c r="N12" s="76" t="s">
        <v>722</v>
      </c>
      <c r="O12" s="76" t="s">
        <v>615</v>
      </c>
      <c r="P12" s="76" t="s">
        <v>723</v>
      </c>
      <c r="Q12" s="76"/>
      <c r="R12" s="50" t="str">
        <f t="shared" si="0"/>
        <v>15h00 - 10/06/2022</v>
      </c>
      <c r="W12" s="108"/>
      <c r="X12" s="108"/>
      <c r="Y12" s="108"/>
    </row>
    <row r="13" spans="1:25" s="50" customFormat="1" ht="15.6">
      <c r="A13" s="73">
        <v>9</v>
      </c>
      <c r="B13" s="73">
        <v>2</v>
      </c>
      <c r="C13" s="74">
        <v>44722</v>
      </c>
      <c r="D13" s="73" t="s">
        <v>708</v>
      </c>
      <c r="E13" s="76"/>
      <c r="F13" s="76"/>
      <c r="G13" s="76"/>
      <c r="H13" s="76"/>
      <c r="I13" s="76"/>
      <c r="J13" s="75"/>
      <c r="K13" s="76">
        <v>2</v>
      </c>
      <c r="L13" s="76">
        <v>1</v>
      </c>
      <c r="M13" s="76">
        <v>165</v>
      </c>
      <c r="N13" s="76">
        <v>613</v>
      </c>
      <c r="O13" s="76" t="s">
        <v>615</v>
      </c>
      <c r="P13" s="76" t="s">
        <v>709</v>
      </c>
      <c r="Q13" s="76"/>
      <c r="R13" s="50" t="str">
        <f t="shared" si="0"/>
        <v>15h00 - 10/06/2022</v>
      </c>
    </row>
    <row r="14" spans="1:25" s="50" customFormat="1" ht="15.6">
      <c r="A14" s="73">
        <v>10</v>
      </c>
      <c r="B14" s="73">
        <v>2</v>
      </c>
      <c r="C14" s="74">
        <v>44722</v>
      </c>
      <c r="D14" s="73" t="s">
        <v>708</v>
      </c>
      <c r="E14" s="76"/>
      <c r="F14" s="76"/>
      <c r="G14" s="76"/>
      <c r="H14" s="76"/>
      <c r="I14" s="76"/>
      <c r="J14" s="75"/>
      <c r="K14" s="76">
        <v>2</v>
      </c>
      <c r="L14" s="76">
        <v>1</v>
      </c>
      <c r="M14" s="76">
        <v>73</v>
      </c>
      <c r="N14" s="76">
        <v>613</v>
      </c>
      <c r="O14" s="76" t="s">
        <v>615</v>
      </c>
      <c r="P14" s="76" t="s">
        <v>619</v>
      </c>
      <c r="Q14" s="76"/>
      <c r="R14" s="50" t="str">
        <f t="shared" si="0"/>
        <v>15h00 - 10/06/2022</v>
      </c>
    </row>
    <row r="15" spans="1:25" s="50" customFormat="1" ht="15.6">
      <c r="A15" s="101"/>
      <c r="B15" s="101"/>
      <c r="C15" s="102"/>
      <c r="D15" s="101"/>
      <c r="E15" s="104"/>
      <c r="F15" s="104"/>
      <c r="G15" s="104"/>
      <c r="H15" s="104"/>
      <c r="I15" s="104"/>
      <c r="K15" s="104"/>
      <c r="L15" s="104"/>
      <c r="M15" s="104"/>
      <c r="N15" s="104"/>
      <c r="O15" s="105"/>
      <c r="P15" s="105"/>
      <c r="R15" s="50" t="str">
        <f t="shared" ref="R15:R36" si="1">D15&amp;" - "&amp;TEXT(C15,"dd/mm/yyyy")</f>
        <v xml:space="preserve"> - 00/01/1900</v>
      </c>
    </row>
    <row r="16" spans="1:25" s="50" customFormat="1" ht="15.6">
      <c r="A16" s="77"/>
      <c r="B16" s="122" t="s">
        <v>624</v>
      </c>
      <c r="C16" s="79"/>
      <c r="D16" s="80"/>
      <c r="E16" s="80"/>
      <c r="F16" s="80"/>
      <c r="G16" s="80"/>
      <c r="H16" s="80"/>
      <c r="I16" s="80"/>
      <c r="K16" s="82"/>
      <c r="L16" s="80"/>
      <c r="M16" s="80"/>
      <c r="N16" s="83"/>
      <c r="O16" s="80"/>
      <c r="P16" s="105"/>
      <c r="R16" s="50" t="str">
        <f t="shared" si="1"/>
        <v xml:space="preserve"> - 00/01/1900</v>
      </c>
    </row>
    <row r="17" spans="1:18" s="50" customFormat="1" ht="15.6">
      <c r="A17" s="77"/>
      <c r="B17" s="85"/>
      <c r="C17" s="123" t="s">
        <v>724</v>
      </c>
      <c r="D17" s="80"/>
      <c r="E17" s="80"/>
      <c r="F17" s="80"/>
      <c r="G17" s="80"/>
      <c r="H17" s="80"/>
      <c r="I17" s="80"/>
      <c r="J17" s="80"/>
      <c r="K17" s="82"/>
      <c r="L17" s="77"/>
      <c r="M17" s="77"/>
      <c r="N17" s="81"/>
      <c r="O17" s="80"/>
      <c r="P17" s="105"/>
      <c r="R17" s="50" t="str">
        <f t="shared" si="1"/>
        <v xml:space="preserve"> - Sinh viên thi tập trung trực tiếp phải theo dõi danh sách thi cụ thể phòng thi trên website Phòng Đào Tạo, website Khoa.</v>
      </c>
    </row>
    <row r="18" spans="1:18" s="50" customFormat="1" ht="15.6">
      <c r="A18" s="77"/>
      <c r="B18" s="85"/>
      <c r="C18" s="123" t="s">
        <v>725</v>
      </c>
      <c r="D18" s="80"/>
      <c r="E18" s="80"/>
      <c r="F18" s="80"/>
      <c r="G18" s="80"/>
      <c r="H18" s="80"/>
      <c r="I18" s="80"/>
      <c r="J18" s="80"/>
      <c r="L18" s="77"/>
      <c r="M18" s="77"/>
      <c r="N18" s="81"/>
      <c r="O18" s="80"/>
      <c r="P18" s="105"/>
      <c r="R18" s="50" t="str">
        <f t="shared" si="1"/>
        <v xml:space="preserve"> - Sinh viên thi trực tuyến phải theo dõi lịch thi trên tài khoản MYDTU, website Phòng Đào Tạo, website Khoa.</v>
      </c>
    </row>
    <row r="19" spans="1:18" s="50" customFormat="1" ht="15.6">
      <c r="A19" s="77"/>
      <c r="B19" s="85"/>
      <c r="C19" s="123" t="s">
        <v>625</v>
      </c>
      <c r="D19" s="80"/>
      <c r="E19" s="80"/>
      <c r="F19" s="80"/>
      <c r="G19" s="80"/>
      <c r="H19" s="80"/>
      <c r="I19" s="80"/>
      <c r="J19" s="80"/>
      <c r="L19" s="77"/>
      <c r="M19" s="77"/>
      <c r="N19" s="86"/>
      <c r="O19" s="87"/>
      <c r="P19" s="105"/>
      <c r="R19" s="50" t="str">
        <f t="shared" si="1"/>
        <v xml:space="preserve"> - Sinh viên cần hoàn thành học phí trước khi thi.</v>
      </c>
    </row>
    <row r="20" spans="1:18" s="50" customFormat="1" ht="15.6">
      <c r="A20" s="77"/>
      <c r="B20" s="85"/>
      <c r="C20" s="123" t="s">
        <v>626</v>
      </c>
      <c r="D20" s="80"/>
      <c r="E20" s="80"/>
      <c r="F20" s="80"/>
      <c r="G20" s="80"/>
      <c r="H20" s="80"/>
      <c r="I20" s="80"/>
      <c r="J20" s="80"/>
      <c r="L20" s="77"/>
      <c r="M20" s="77"/>
      <c r="N20" s="86"/>
      <c r="O20" s="88"/>
      <c r="P20" s="105"/>
      <c r="R20" s="50" t="str">
        <f t="shared" si="1"/>
        <v xml:space="preserve"> - Mọi thắc mắc sinh viên liên hệ với Khoa và Phòng Đào tạo để được giải đáp.</v>
      </c>
    </row>
    <row r="21" spans="1:18" s="50" customFormat="1" ht="15.6">
      <c r="A21" s="77"/>
      <c r="B21" s="85"/>
      <c r="C21" s="85"/>
      <c r="D21" s="80"/>
      <c r="E21" s="80"/>
      <c r="F21" s="80"/>
      <c r="G21" s="80"/>
      <c r="H21" s="80"/>
      <c r="I21" s="80"/>
      <c r="J21" s="80"/>
      <c r="L21" s="77"/>
      <c r="M21" s="77"/>
      <c r="N21" s="86"/>
      <c r="O21" s="87" t="s">
        <v>726</v>
      </c>
      <c r="P21" s="105"/>
      <c r="R21" s="50" t="str">
        <f t="shared" si="1"/>
        <v xml:space="preserve"> - 00/01/1900</v>
      </c>
    </row>
    <row r="22" spans="1:18" s="50" customFormat="1" ht="15.6">
      <c r="A22" s="77"/>
      <c r="B22" s="85"/>
      <c r="C22" s="85"/>
      <c r="D22" s="80"/>
      <c r="E22" s="80"/>
      <c r="F22" s="80"/>
      <c r="G22" s="80"/>
      <c r="H22" s="80"/>
      <c r="I22" s="80"/>
      <c r="J22" s="80"/>
      <c r="L22" s="77"/>
      <c r="M22" s="77"/>
      <c r="N22" s="86"/>
      <c r="O22" s="88" t="s">
        <v>706</v>
      </c>
      <c r="P22" s="105"/>
      <c r="R22" s="50" t="str">
        <f t="shared" si="1"/>
        <v xml:space="preserve"> - 00/01/1900</v>
      </c>
    </row>
    <row r="23" spans="1:18" s="50" customFormat="1" ht="15.6">
      <c r="A23" s="77"/>
      <c r="B23" s="78"/>
      <c r="C23" s="90"/>
      <c r="D23" s="80"/>
      <c r="E23" s="80"/>
      <c r="F23" s="80"/>
      <c r="G23" s="80"/>
      <c r="H23" s="80"/>
      <c r="I23" s="80"/>
      <c r="J23" s="80"/>
      <c r="L23" s="77"/>
      <c r="M23" s="77"/>
      <c r="N23" s="86"/>
      <c r="O23" s="89"/>
      <c r="P23" s="105"/>
      <c r="R23" s="50" t="str">
        <f t="shared" si="1"/>
        <v xml:space="preserve"> - 00/01/1900</v>
      </c>
    </row>
    <row r="24" spans="1:18" s="50" customFormat="1" ht="15.6">
      <c r="A24" s="77"/>
      <c r="B24" s="78"/>
      <c r="C24" s="90"/>
      <c r="D24" s="80"/>
      <c r="E24" s="80"/>
      <c r="F24" s="80"/>
      <c r="G24" s="80"/>
      <c r="H24" s="80"/>
      <c r="I24" s="80"/>
      <c r="J24" s="80"/>
      <c r="L24" s="77"/>
      <c r="M24" s="77"/>
      <c r="N24" s="86"/>
      <c r="O24" s="89"/>
      <c r="P24" s="105"/>
      <c r="R24" s="50" t="str">
        <f t="shared" si="1"/>
        <v xml:space="preserve"> - 00/01/1900</v>
      </c>
    </row>
    <row r="25" spans="1:18" s="50" customFormat="1" ht="15.6">
      <c r="A25" s="77"/>
      <c r="B25" s="78"/>
      <c r="C25" s="90"/>
      <c r="D25" s="80"/>
      <c r="E25" s="80"/>
      <c r="F25" s="80"/>
      <c r="G25" s="80"/>
      <c r="H25" s="80"/>
      <c r="I25" s="80"/>
      <c r="J25" s="80"/>
      <c r="L25" s="77"/>
      <c r="M25" s="77"/>
      <c r="N25" s="86"/>
      <c r="O25" s="89"/>
      <c r="P25" s="105"/>
      <c r="R25" s="50" t="str">
        <f t="shared" si="1"/>
        <v xml:space="preserve"> - 00/01/1900</v>
      </c>
    </row>
    <row r="26" spans="1:18" s="50" customFormat="1" ht="15.6">
      <c r="A26" s="77"/>
      <c r="B26" s="78"/>
      <c r="C26" s="85"/>
      <c r="D26" s="80"/>
      <c r="E26" s="80"/>
      <c r="F26" s="80"/>
      <c r="G26" s="80"/>
      <c r="H26" s="80"/>
      <c r="I26" s="80"/>
      <c r="J26" s="80"/>
      <c r="L26" s="77"/>
      <c r="M26" s="77"/>
      <c r="N26" s="86"/>
      <c r="O26" s="91"/>
      <c r="P26" s="105"/>
      <c r="R26" s="50" t="str">
        <f t="shared" si="1"/>
        <v xml:space="preserve"> - 00/01/1900</v>
      </c>
    </row>
    <row r="27" spans="1:18" s="50" customFormat="1" ht="15.6">
      <c r="A27" s="77"/>
      <c r="B27" s="92"/>
      <c r="C27" s="80"/>
      <c r="D27" s="80"/>
      <c r="E27" s="80"/>
      <c r="F27" s="80"/>
      <c r="G27" s="80"/>
      <c r="H27" s="80"/>
      <c r="I27" s="80"/>
      <c r="J27" s="80"/>
      <c r="L27" s="77"/>
      <c r="M27" s="77"/>
      <c r="N27" s="86"/>
      <c r="O27" s="93" t="s">
        <v>627</v>
      </c>
      <c r="P27" s="105"/>
      <c r="R27" s="50" t="str">
        <f t="shared" si="1"/>
        <v xml:space="preserve"> - 00/01/1900</v>
      </c>
    </row>
    <row r="28" spans="1:18" s="50" customFormat="1" ht="15.6">
      <c r="A28" s="77"/>
      <c r="B28" s="80"/>
      <c r="C28" s="94" t="s">
        <v>628</v>
      </c>
      <c r="D28" s="95"/>
      <c r="E28" s="80"/>
      <c r="F28" s="80" t="s">
        <v>629</v>
      </c>
      <c r="G28" s="80"/>
      <c r="H28" s="80"/>
      <c r="I28" s="80"/>
      <c r="J28" s="80"/>
      <c r="L28" s="84"/>
      <c r="M28" s="84"/>
      <c r="N28" s="86"/>
      <c r="O28" s="80"/>
      <c r="P28" s="105"/>
      <c r="R28" s="50" t="str">
        <f t="shared" si="1"/>
        <v xml:space="preserve"> - PHÒNG HỘI ĐỒNG:</v>
      </c>
    </row>
    <row r="29" spans="1:18" s="50" customFormat="1" ht="15.6">
      <c r="A29" s="77"/>
      <c r="B29" s="77"/>
      <c r="C29" s="96"/>
      <c r="D29" s="96"/>
      <c r="E29" s="113"/>
      <c r="F29" s="113" t="s">
        <v>630</v>
      </c>
      <c r="G29" s="113"/>
      <c r="H29" s="113"/>
      <c r="I29" s="113"/>
      <c r="J29" s="103"/>
      <c r="L29" s="84"/>
      <c r="M29" s="84"/>
      <c r="N29" s="86"/>
      <c r="O29" s="80"/>
      <c r="P29" s="105"/>
      <c r="R29" s="50" t="str">
        <f t="shared" si="1"/>
        <v xml:space="preserve"> - 00/01/1900</v>
      </c>
    </row>
    <row r="30" spans="1:18" s="50" customFormat="1" ht="15.6">
      <c r="A30" s="77"/>
      <c r="B30" s="97" t="s">
        <v>631</v>
      </c>
      <c r="C30" s="98"/>
      <c r="D30" s="98"/>
      <c r="E30" s="100"/>
      <c r="F30" s="113"/>
      <c r="G30" s="113"/>
      <c r="H30" s="113"/>
      <c r="I30" s="113"/>
      <c r="J30" s="103"/>
      <c r="L30" s="99"/>
      <c r="M30" s="99"/>
      <c r="N30" s="77"/>
      <c r="O30" s="99"/>
      <c r="P30" s="105"/>
      <c r="R30" s="50" t="str">
        <f t="shared" si="1"/>
        <v xml:space="preserve"> - 00/01/1900</v>
      </c>
    </row>
    <row r="31" spans="1:18" s="50" customFormat="1">
      <c r="E31" s="124"/>
      <c r="I31" s="106"/>
      <c r="R31" s="50" t="str">
        <f t="shared" si="1"/>
        <v xml:space="preserve"> - 00/01/1900</v>
      </c>
    </row>
    <row r="32" spans="1:18" s="50" customFormat="1">
      <c r="E32" s="124"/>
      <c r="I32" s="106"/>
      <c r="R32" s="50" t="str">
        <f t="shared" si="1"/>
        <v xml:space="preserve"> - 00/01/1900</v>
      </c>
    </row>
    <row r="33" spans="5:18" s="50" customFormat="1">
      <c r="E33" s="124"/>
      <c r="I33" s="106"/>
      <c r="R33" s="50" t="str">
        <f t="shared" si="1"/>
        <v xml:space="preserve"> - 00/01/1900</v>
      </c>
    </row>
    <row r="34" spans="5:18" s="50" customFormat="1">
      <c r="E34" s="124"/>
      <c r="I34" s="106"/>
      <c r="R34" s="50" t="str">
        <f t="shared" si="1"/>
        <v xml:space="preserve"> - 00/01/1900</v>
      </c>
    </row>
    <row r="35" spans="5:18" s="50" customFormat="1">
      <c r="E35" s="124"/>
      <c r="I35" s="106"/>
      <c r="R35" s="50" t="str">
        <f t="shared" si="1"/>
        <v xml:space="preserve"> - 00/01/1900</v>
      </c>
    </row>
    <row r="36" spans="5:18" s="50" customFormat="1">
      <c r="E36" s="124"/>
      <c r="I36" s="106"/>
      <c r="R36" s="50" t="str">
        <f t="shared" si="1"/>
        <v xml:space="preserve"> - 00/01/1900</v>
      </c>
    </row>
    <row r="37" spans="5:18" s="50" customFormat="1">
      <c r="E37" s="124"/>
      <c r="I37" s="106"/>
      <c r="R37" s="50" t="str">
        <f t="shared" ref="R37:R100" si="2">D37&amp;" - "&amp;TEXT(C37,"dd/mm/yyyy")</f>
        <v xml:space="preserve"> - 00/01/1900</v>
      </c>
    </row>
    <row r="38" spans="5:18" s="50" customFormat="1">
      <c r="E38" s="124"/>
      <c r="I38" s="106"/>
      <c r="R38" s="50" t="str">
        <f t="shared" si="2"/>
        <v xml:space="preserve"> - 00/01/1900</v>
      </c>
    </row>
    <row r="39" spans="5:18" s="50" customFormat="1">
      <c r="E39" s="124"/>
      <c r="I39" s="106"/>
      <c r="R39" s="50" t="str">
        <f t="shared" si="2"/>
        <v xml:space="preserve"> - 00/01/1900</v>
      </c>
    </row>
    <row r="40" spans="5:18" s="50" customFormat="1">
      <c r="E40" s="124"/>
      <c r="I40" s="106"/>
      <c r="R40" s="50" t="str">
        <f t="shared" si="2"/>
        <v xml:space="preserve"> - 00/01/1900</v>
      </c>
    </row>
    <row r="41" spans="5:18" s="50" customFormat="1">
      <c r="E41" s="124"/>
      <c r="I41" s="106"/>
      <c r="R41" s="50" t="str">
        <f t="shared" si="2"/>
        <v xml:space="preserve"> - 00/01/1900</v>
      </c>
    </row>
    <row r="42" spans="5:18" s="50" customFormat="1">
      <c r="E42" s="124"/>
      <c r="I42" s="106"/>
      <c r="R42" s="50" t="str">
        <f t="shared" si="2"/>
        <v xml:space="preserve"> - 00/01/1900</v>
      </c>
    </row>
    <row r="43" spans="5:18" s="50" customFormat="1">
      <c r="E43" s="124"/>
      <c r="I43" s="106"/>
      <c r="R43" s="50" t="str">
        <f t="shared" si="2"/>
        <v xml:space="preserve"> - 00/01/1900</v>
      </c>
    </row>
    <row r="44" spans="5:18" s="50" customFormat="1">
      <c r="E44" s="124"/>
      <c r="I44" s="106"/>
      <c r="R44" s="50" t="str">
        <f t="shared" si="2"/>
        <v xml:space="preserve"> - 00/01/1900</v>
      </c>
    </row>
    <row r="45" spans="5:18" s="50" customFormat="1">
      <c r="E45" s="124"/>
      <c r="I45" s="106"/>
      <c r="R45" s="50" t="str">
        <f t="shared" si="2"/>
        <v xml:space="preserve"> - 00/01/1900</v>
      </c>
    </row>
    <row r="46" spans="5:18" s="50" customFormat="1">
      <c r="E46" s="124"/>
      <c r="I46" s="106"/>
      <c r="R46" s="50" t="str">
        <f t="shared" si="2"/>
        <v xml:space="preserve"> - 00/01/1900</v>
      </c>
    </row>
    <row r="47" spans="5:18" s="50" customFormat="1">
      <c r="E47" s="124"/>
      <c r="I47" s="106"/>
      <c r="R47" s="50" t="str">
        <f t="shared" si="2"/>
        <v xml:space="preserve"> - 00/01/1900</v>
      </c>
    </row>
    <row r="48" spans="5:18" s="50" customFormat="1">
      <c r="E48" s="124"/>
      <c r="I48" s="106"/>
      <c r="R48" s="50" t="str">
        <f t="shared" si="2"/>
        <v xml:space="preserve"> - 00/01/1900</v>
      </c>
    </row>
    <row r="49" spans="5:18" s="50" customFormat="1">
      <c r="E49" s="124"/>
      <c r="I49" s="106"/>
      <c r="R49" s="50" t="str">
        <f t="shared" si="2"/>
        <v xml:space="preserve"> - 00/01/1900</v>
      </c>
    </row>
    <row r="50" spans="5:18" s="50" customFormat="1">
      <c r="E50" s="124"/>
      <c r="I50" s="106"/>
      <c r="R50" s="50" t="str">
        <f t="shared" si="2"/>
        <v xml:space="preserve"> - 00/01/1900</v>
      </c>
    </row>
    <row r="51" spans="5:18" s="50" customFormat="1">
      <c r="E51" s="124"/>
      <c r="I51" s="106"/>
      <c r="R51" s="50" t="str">
        <f t="shared" si="2"/>
        <v xml:space="preserve"> - 00/01/1900</v>
      </c>
    </row>
    <row r="52" spans="5:18" s="50" customFormat="1">
      <c r="E52" s="124"/>
      <c r="I52" s="106"/>
      <c r="R52" s="50" t="str">
        <f t="shared" si="2"/>
        <v xml:space="preserve"> - 00/01/1900</v>
      </c>
    </row>
    <row r="53" spans="5:18" s="50" customFormat="1">
      <c r="E53" s="124"/>
      <c r="I53" s="106"/>
      <c r="R53" s="50" t="str">
        <f t="shared" si="2"/>
        <v xml:space="preserve"> - 00/01/1900</v>
      </c>
    </row>
    <row r="54" spans="5:18" s="50" customFormat="1">
      <c r="E54" s="124"/>
      <c r="I54" s="106"/>
      <c r="R54" s="50" t="str">
        <f t="shared" si="2"/>
        <v xml:space="preserve"> - 00/01/1900</v>
      </c>
    </row>
    <row r="55" spans="5:18" s="50" customFormat="1">
      <c r="E55" s="124"/>
      <c r="I55" s="106"/>
      <c r="R55" s="50" t="str">
        <f t="shared" si="2"/>
        <v xml:space="preserve"> - 00/01/1900</v>
      </c>
    </row>
    <row r="56" spans="5:18" s="50" customFormat="1">
      <c r="E56" s="124"/>
      <c r="I56" s="106"/>
      <c r="R56" s="50" t="str">
        <f t="shared" si="2"/>
        <v xml:space="preserve"> - 00/01/1900</v>
      </c>
    </row>
    <row r="57" spans="5:18" s="50" customFormat="1">
      <c r="E57" s="124"/>
      <c r="I57" s="106"/>
      <c r="R57" s="50" t="str">
        <f t="shared" si="2"/>
        <v xml:space="preserve"> - 00/01/1900</v>
      </c>
    </row>
    <row r="58" spans="5:18" s="50" customFormat="1">
      <c r="E58" s="124"/>
      <c r="I58" s="106"/>
      <c r="R58" s="50" t="str">
        <f t="shared" si="2"/>
        <v xml:space="preserve"> - 00/01/1900</v>
      </c>
    </row>
    <row r="59" spans="5:18" s="50" customFormat="1">
      <c r="E59" s="124"/>
      <c r="I59" s="106"/>
      <c r="R59" s="50" t="str">
        <f t="shared" si="2"/>
        <v xml:space="preserve"> - 00/01/1900</v>
      </c>
    </row>
    <row r="60" spans="5:18" s="50" customFormat="1">
      <c r="E60" s="124"/>
      <c r="I60" s="106"/>
      <c r="R60" s="50" t="str">
        <f t="shared" si="2"/>
        <v xml:space="preserve"> - 00/01/1900</v>
      </c>
    </row>
    <row r="61" spans="5:18" s="50" customFormat="1">
      <c r="E61" s="124"/>
      <c r="I61" s="106"/>
      <c r="R61" s="50" t="str">
        <f t="shared" si="2"/>
        <v xml:space="preserve"> - 00/01/1900</v>
      </c>
    </row>
    <row r="62" spans="5:18" s="50" customFormat="1">
      <c r="E62" s="124"/>
      <c r="I62" s="106"/>
      <c r="R62" s="50" t="str">
        <f t="shared" si="2"/>
        <v xml:space="preserve"> - 00/01/1900</v>
      </c>
    </row>
    <row r="63" spans="5:18" s="50" customFormat="1">
      <c r="E63" s="124"/>
      <c r="I63" s="106"/>
      <c r="R63" s="50" t="str">
        <f t="shared" si="2"/>
        <v xml:space="preserve"> - 00/01/1900</v>
      </c>
    </row>
    <row r="64" spans="5:18" s="50" customFormat="1">
      <c r="E64" s="124"/>
      <c r="I64" s="106"/>
      <c r="R64" s="50" t="str">
        <f t="shared" si="2"/>
        <v xml:space="preserve"> - 00/01/1900</v>
      </c>
    </row>
    <row r="65" spans="5:18" s="50" customFormat="1">
      <c r="E65" s="124"/>
      <c r="I65" s="106"/>
      <c r="R65" s="50" t="str">
        <f t="shared" si="2"/>
        <v xml:space="preserve"> - 00/01/1900</v>
      </c>
    </row>
    <row r="66" spans="5:18" s="50" customFormat="1">
      <c r="E66" s="124"/>
      <c r="I66" s="106"/>
      <c r="R66" s="50" t="str">
        <f t="shared" si="2"/>
        <v xml:space="preserve"> - 00/01/1900</v>
      </c>
    </row>
    <row r="67" spans="5:18" s="50" customFormat="1">
      <c r="E67" s="124"/>
      <c r="I67" s="106"/>
      <c r="R67" s="50" t="str">
        <f t="shared" si="2"/>
        <v xml:space="preserve"> - 00/01/1900</v>
      </c>
    </row>
    <row r="68" spans="5:18" s="50" customFormat="1">
      <c r="E68" s="124"/>
      <c r="I68" s="106"/>
      <c r="R68" s="50" t="str">
        <f t="shared" si="2"/>
        <v xml:space="preserve"> - 00/01/1900</v>
      </c>
    </row>
    <row r="69" spans="5:18" s="50" customFormat="1">
      <c r="E69" s="124"/>
      <c r="I69" s="106"/>
      <c r="R69" s="50" t="str">
        <f t="shared" si="2"/>
        <v xml:space="preserve"> - 00/01/1900</v>
      </c>
    </row>
    <row r="70" spans="5:18" s="50" customFormat="1">
      <c r="E70" s="124"/>
      <c r="I70" s="106"/>
      <c r="R70" s="50" t="str">
        <f t="shared" si="2"/>
        <v xml:space="preserve"> - 00/01/1900</v>
      </c>
    </row>
    <row r="71" spans="5:18" s="50" customFormat="1">
      <c r="E71" s="124"/>
      <c r="I71" s="106"/>
      <c r="R71" s="50" t="str">
        <f t="shared" si="2"/>
        <v xml:space="preserve"> - 00/01/1900</v>
      </c>
    </row>
    <row r="72" spans="5:18" s="50" customFormat="1">
      <c r="E72" s="124"/>
      <c r="I72" s="106"/>
      <c r="R72" s="50" t="str">
        <f t="shared" si="2"/>
        <v xml:space="preserve"> - 00/01/1900</v>
      </c>
    </row>
    <row r="73" spans="5:18" s="50" customFormat="1">
      <c r="E73" s="124"/>
      <c r="I73" s="106"/>
      <c r="R73" s="50" t="str">
        <f t="shared" si="2"/>
        <v xml:space="preserve"> - 00/01/1900</v>
      </c>
    </row>
    <row r="74" spans="5:18" s="50" customFormat="1">
      <c r="E74" s="124"/>
      <c r="I74" s="106"/>
      <c r="R74" s="50" t="str">
        <f t="shared" si="2"/>
        <v xml:space="preserve"> - 00/01/1900</v>
      </c>
    </row>
    <row r="75" spans="5:18" s="50" customFormat="1">
      <c r="E75" s="124"/>
      <c r="I75" s="106"/>
      <c r="R75" s="50" t="str">
        <f t="shared" si="2"/>
        <v xml:space="preserve"> - 00/01/1900</v>
      </c>
    </row>
    <row r="76" spans="5:18" s="50" customFormat="1">
      <c r="E76" s="124"/>
      <c r="I76" s="106"/>
      <c r="R76" s="50" t="str">
        <f t="shared" si="2"/>
        <v xml:space="preserve"> - 00/01/1900</v>
      </c>
    </row>
    <row r="77" spans="5:18" s="50" customFormat="1">
      <c r="E77" s="124"/>
      <c r="I77" s="106"/>
      <c r="R77" s="50" t="str">
        <f t="shared" si="2"/>
        <v xml:space="preserve"> - 00/01/1900</v>
      </c>
    </row>
    <row r="78" spans="5:18" s="50" customFormat="1">
      <c r="E78" s="124"/>
      <c r="I78" s="106"/>
      <c r="R78" s="50" t="str">
        <f t="shared" si="2"/>
        <v xml:space="preserve"> - 00/01/1900</v>
      </c>
    </row>
    <row r="79" spans="5:18" s="50" customFormat="1">
      <c r="E79" s="124"/>
      <c r="I79" s="106"/>
      <c r="R79" s="50" t="str">
        <f t="shared" si="2"/>
        <v xml:space="preserve"> - 00/01/1900</v>
      </c>
    </row>
    <row r="80" spans="5:18" s="50" customFormat="1">
      <c r="E80" s="124"/>
      <c r="I80" s="106"/>
      <c r="R80" s="50" t="str">
        <f t="shared" si="2"/>
        <v xml:space="preserve"> - 00/01/1900</v>
      </c>
    </row>
    <row r="81" spans="5:18" s="50" customFormat="1">
      <c r="E81" s="124"/>
      <c r="I81" s="106"/>
      <c r="R81" s="50" t="str">
        <f t="shared" si="2"/>
        <v xml:space="preserve"> - 00/01/1900</v>
      </c>
    </row>
    <row r="82" spans="5:18">
      <c r="R82" s="50" t="str">
        <f t="shared" si="2"/>
        <v xml:space="preserve"> - 00/01/1900</v>
      </c>
    </row>
    <row r="83" spans="5:18">
      <c r="R83" s="50" t="str">
        <f t="shared" si="2"/>
        <v xml:space="preserve"> - 00/01/1900</v>
      </c>
    </row>
    <row r="84" spans="5:18">
      <c r="R84" s="50" t="str">
        <f t="shared" si="2"/>
        <v xml:space="preserve"> - 00/01/1900</v>
      </c>
    </row>
    <row r="85" spans="5:18">
      <c r="R85" s="50" t="str">
        <f t="shared" si="2"/>
        <v xml:space="preserve"> - 00/01/1900</v>
      </c>
    </row>
    <row r="86" spans="5:18">
      <c r="R86" s="50" t="str">
        <f t="shared" si="2"/>
        <v xml:space="preserve"> - 00/01/1900</v>
      </c>
    </row>
    <row r="87" spans="5:18">
      <c r="R87" s="50" t="str">
        <f t="shared" si="2"/>
        <v xml:space="preserve"> - 00/01/1900</v>
      </c>
    </row>
    <row r="88" spans="5:18">
      <c r="R88" s="50" t="str">
        <f t="shared" si="2"/>
        <v xml:space="preserve"> - 00/01/1900</v>
      </c>
    </row>
    <row r="89" spans="5:18">
      <c r="R89" s="50" t="str">
        <f t="shared" si="2"/>
        <v xml:space="preserve"> - 00/01/1900</v>
      </c>
    </row>
    <row r="90" spans="5:18">
      <c r="R90" s="50" t="str">
        <f t="shared" si="2"/>
        <v xml:space="preserve"> - 00/01/1900</v>
      </c>
    </row>
    <row r="91" spans="5:18">
      <c r="R91" s="50" t="str">
        <f t="shared" si="2"/>
        <v xml:space="preserve"> - 00/01/1900</v>
      </c>
    </row>
    <row r="92" spans="5:18">
      <c r="R92" s="50" t="str">
        <f t="shared" si="2"/>
        <v xml:space="preserve"> - 00/01/1900</v>
      </c>
    </row>
    <row r="93" spans="5:18">
      <c r="R93" s="50" t="str">
        <f t="shared" si="2"/>
        <v xml:space="preserve"> - 00/01/1900</v>
      </c>
    </row>
    <row r="94" spans="5:18">
      <c r="R94" s="50" t="str">
        <f t="shared" si="2"/>
        <v xml:space="preserve"> - 00/01/1900</v>
      </c>
    </row>
    <row r="95" spans="5:18">
      <c r="R95" s="50" t="str">
        <f t="shared" si="2"/>
        <v xml:space="preserve"> - 00/01/1900</v>
      </c>
    </row>
    <row r="96" spans="5:18">
      <c r="R96" s="50" t="str">
        <f t="shared" si="2"/>
        <v xml:space="preserve"> - 00/01/1900</v>
      </c>
    </row>
    <row r="97" spans="18:18">
      <c r="R97" s="50" t="str">
        <f t="shared" si="2"/>
        <v xml:space="preserve"> - 00/01/1900</v>
      </c>
    </row>
    <row r="98" spans="18:18">
      <c r="R98" s="50" t="str">
        <f t="shared" si="2"/>
        <v xml:space="preserve"> - 00/01/1900</v>
      </c>
    </row>
    <row r="99" spans="18:18">
      <c r="R99" s="50" t="str">
        <f t="shared" si="2"/>
        <v xml:space="preserve"> - 00/01/1900</v>
      </c>
    </row>
    <row r="100" spans="18:18">
      <c r="R100" s="50" t="str">
        <f t="shared" si="2"/>
        <v xml:space="preserve"> - 00/01/1900</v>
      </c>
    </row>
    <row r="101" spans="18:18">
      <c r="R101" s="50" t="str">
        <f t="shared" ref="R101:R164" si="3">D101&amp;" - "&amp;TEXT(C101,"dd/mm/yyyy")</f>
        <v xml:space="preserve"> - 00/01/1900</v>
      </c>
    </row>
    <row r="102" spans="18:18">
      <c r="R102" s="50" t="str">
        <f t="shared" si="3"/>
        <v xml:space="preserve"> - 00/01/1900</v>
      </c>
    </row>
    <row r="103" spans="18:18">
      <c r="R103" s="50" t="str">
        <f t="shared" si="3"/>
        <v xml:space="preserve"> - 00/01/1900</v>
      </c>
    </row>
    <row r="104" spans="18:18">
      <c r="R104" s="50" t="str">
        <f t="shared" si="3"/>
        <v xml:space="preserve"> - 00/01/1900</v>
      </c>
    </row>
    <row r="105" spans="18:18">
      <c r="R105" s="50" t="str">
        <f t="shared" si="3"/>
        <v xml:space="preserve"> - 00/01/1900</v>
      </c>
    </row>
    <row r="106" spans="18:18">
      <c r="R106" s="50" t="str">
        <f t="shared" si="3"/>
        <v xml:space="preserve"> - 00/01/1900</v>
      </c>
    </row>
    <row r="107" spans="18:18">
      <c r="R107" s="50" t="str">
        <f t="shared" si="3"/>
        <v xml:space="preserve"> - 00/01/1900</v>
      </c>
    </row>
    <row r="108" spans="18:18">
      <c r="R108" s="50" t="str">
        <f t="shared" si="3"/>
        <v xml:space="preserve"> - 00/01/1900</v>
      </c>
    </row>
    <row r="109" spans="18:18">
      <c r="R109" s="50" t="str">
        <f t="shared" si="3"/>
        <v xml:space="preserve"> - 00/01/1900</v>
      </c>
    </row>
    <row r="110" spans="18:18">
      <c r="R110" s="50" t="str">
        <f t="shared" si="3"/>
        <v xml:space="preserve"> - 00/01/1900</v>
      </c>
    </row>
    <row r="111" spans="18:18">
      <c r="R111" s="50" t="str">
        <f t="shared" si="3"/>
        <v xml:space="preserve"> - 00/01/1900</v>
      </c>
    </row>
    <row r="112" spans="18:18">
      <c r="R112" s="50" t="str">
        <f t="shared" si="3"/>
        <v xml:space="preserve"> - 00/01/1900</v>
      </c>
    </row>
    <row r="113" spans="5:18" s="50" customFormat="1">
      <c r="E113" s="124"/>
      <c r="I113" s="106"/>
      <c r="R113" s="50" t="str">
        <f t="shared" si="3"/>
        <v xml:space="preserve"> - 00/01/1900</v>
      </c>
    </row>
    <row r="114" spans="5:18">
      <c r="R114" s="50" t="str">
        <f t="shared" si="3"/>
        <v xml:space="preserve"> - 00/01/1900</v>
      </c>
    </row>
    <row r="115" spans="5:18">
      <c r="R115" s="50" t="str">
        <f t="shared" si="3"/>
        <v xml:space="preserve"> - 00/01/1900</v>
      </c>
    </row>
    <row r="116" spans="5:18">
      <c r="R116" s="50" t="str">
        <f t="shared" si="3"/>
        <v xml:space="preserve"> - 00/01/1900</v>
      </c>
    </row>
    <row r="117" spans="5:18">
      <c r="R117" s="50" t="str">
        <f t="shared" si="3"/>
        <v xml:space="preserve"> - 00/01/1900</v>
      </c>
    </row>
    <row r="118" spans="5:18" s="50" customFormat="1">
      <c r="E118" s="124"/>
      <c r="I118" s="106"/>
      <c r="R118" s="50" t="str">
        <f t="shared" si="3"/>
        <v xml:space="preserve"> - 00/01/1900</v>
      </c>
    </row>
    <row r="119" spans="5:18">
      <c r="R119" s="50" t="str">
        <f t="shared" si="3"/>
        <v xml:space="preserve"> - 00/01/1900</v>
      </c>
    </row>
    <row r="120" spans="5:18">
      <c r="R120" s="50" t="str">
        <f t="shared" si="3"/>
        <v xml:space="preserve"> - 00/01/1900</v>
      </c>
    </row>
    <row r="121" spans="5:18">
      <c r="R121" s="50" t="str">
        <f t="shared" si="3"/>
        <v xml:space="preserve"> - 00/01/1900</v>
      </c>
    </row>
    <row r="122" spans="5:18">
      <c r="R122" s="50" t="str">
        <f t="shared" si="3"/>
        <v xml:space="preserve"> - 00/01/1900</v>
      </c>
    </row>
    <row r="123" spans="5:18">
      <c r="R123" s="50" t="str">
        <f t="shared" si="3"/>
        <v xml:space="preserve"> - 00/01/1900</v>
      </c>
    </row>
    <row r="124" spans="5:18">
      <c r="R124" s="50" t="str">
        <f t="shared" si="3"/>
        <v xml:space="preserve"> - 00/01/1900</v>
      </c>
    </row>
    <row r="125" spans="5:18" s="50" customFormat="1">
      <c r="E125" s="124"/>
      <c r="I125" s="106"/>
      <c r="R125" s="50" t="str">
        <f t="shared" si="3"/>
        <v xml:space="preserve"> - 00/01/1900</v>
      </c>
    </row>
    <row r="126" spans="5:18" s="50" customFormat="1">
      <c r="E126" s="124"/>
      <c r="I126" s="106"/>
      <c r="R126" s="50" t="str">
        <f t="shared" si="3"/>
        <v xml:space="preserve"> - 00/01/1900</v>
      </c>
    </row>
    <row r="127" spans="5:18" s="50" customFormat="1">
      <c r="E127" s="124"/>
      <c r="I127" s="106"/>
      <c r="R127" s="50" t="str">
        <f t="shared" si="3"/>
        <v xml:space="preserve"> - 00/01/1900</v>
      </c>
    </row>
    <row r="128" spans="5:18" s="50" customFormat="1">
      <c r="E128" s="124"/>
      <c r="I128" s="106"/>
      <c r="R128" s="50" t="str">
        <f t="shared" si="3"/>
        <v xml:space="preserve"> - 00/01/1900</v>
      </c>
    </row>
    <row r="129" spans="5:18">
      <c r="R129" s="50" t="str">
        <f t="shared" si="3"/>
        <v xml:space="preserve"> - 00/01/1900</v>
      </c>
    </row>
    <row r="130" spans="5:18" s="50" customFormat="1">
      <c r="E130" s="124"/>
      <c r="I130" s="106"/>
      <c r="R130" s="50" t="str">
        <f t="shared" si="3"/>
        <v xml:space="preserve"> - 00/01/1900</v>
      </c>
    </row>
    <row r="131" spans="5:18" s="50" customFormat="1">
      <c r="E131" s="124"/>
      <c r="I131" s="106"/>
      <c r="R131" s="50" t="str">
        <f t="shared" si="3"/>
        <v xml:space="preserve"> - 00/01/1900</v>
      </c>
    </row>
    <row r="132" spans="5:18">
      <c r="R132" s="50" t="str">
        <f t="shared" si="3"/>
        <v xml:space="preserve"> - 00/01/1900</v>
      </c>
    </row>
    <row r="133" spans="5:18" s="50" customFormat="1">
      <c r="E133" s="124"/>
      <c r="I133" s="106"/>
      <c r="R133" s="50" t="str">
        <f t="shared" si="3"/>
        <v xml:space="preserve"> - 00/01/1900</v>
      </c>
    </row>
    <row r="134" spans="5:18">
      <c r="R134" s="50" t="str">
        <f t="shared" si="3"/>
        <v xml:space="preserve"> - 00/01/1900</v>
      </c>
    </row>
    <row r="135" spans="5:18">
      <c r="R135" s="50" t="str">
        <f t="shared" si="3"/>
        <v xml:space="preserve"> - 00/01/1900</v>
      </c>
    </row>
    <row r="136" spans="5:18">
      <c r="R136" s="50" t="str">
        <f t="shared" si="3"/>
        <v xml:space="preserve"> - 00/01/1900</v>
      </c>
    </row>
    <row r="137" spans="5:18" s="50" customFormat="1">
      <c r="E137" s="124"/>
      <c r="I137" s="106"/>
      <c r="R137" s="50" t="str">
        <f t="shared" si="3"/>
        <v xml:space="preserve"> - 00/01/1900</v>
      </c>
    </row>
    <row r="138" spans="5:18">
      <c r="R138" s="50" t="str">
        <f t="shared" si="3"/>
        <v xml:space="preserve"> - 00/01/1900</v>
      </c>
    </row>
    <row r="139" spans="5:18">
      <c r="R139" s="50" t="str">
        <f t="shared" si="3"/>
        <v xml:space="preserve"> - 00/01/1900</v>
      </c>
    </row>
    <row r="140" spans="5:18">
      <c r="R140" s="50" t="str">
        <f t="shared" si="3"/>
        <v xml:space="preserve"> - 00/01/1900</v>
      </c>
    </row>
    <row r="141" spans="5:18">
      <c r="R141" s="50" t="str">
        <f t="shared" si="3"/>
        <v xml:space="preserve"> - 00/01/1900</v>
      </c>
    </row>
    <row r="142" spans="5:18">
      <c r="R142" s="50" t="str">
        <f t="shared" si="3"/>
        <v xml:space="preserve"> - 00/01/1900</v>
      </c>
    </row>
    <row r="143" spans="5:18">
      <c r="R143" s="50" t="str">
        <f t="shared" si="3"/>
        <v xml:space="preserve"> - 00/01/1900</v>
      </c>
    </row>
    <row r="144" spans="5:18">
      <c r="R144" s="50" t="str">
        <f t="shared" si="3"/>
        <v xml:space="preserve"> - 00/01/1900</v>
      </c>
    </row>
    <row r="145" spans="5:18">
      <c r="R145" s="50" t="str">
        <f t="shared" si="3"/>
        <v xml:space="preserve"> - 00/01/1900</v>
      </c>
    </row>
    <row r="146" spans="5:18" s="50" customFormat="1">
      <c r="E146" s="124"/>
      <c r="I146" s="106"/>
      <c r="R146" s="50" t="str">
        <f t="shared" si="3"/>
        <v xml:space="preserve"> - 00/01/1900</v>
      </c>
    </row>
    <row r="147" spans="5:18">
      <c r="R147" s="50" t="str">
        <f t="shared" si="3"/>
        <v xml:space="preserve"> - 00/01/1900</v>
      </c>
    </row>
    <row r="148" spans="5:18">
      <c r="R148" s="50" t="str">
        <f t="shared" si="3"/>
        <v xml:space="preserve"> - 00/01/1900</v>
      </c>
    </row>
    <row r="149" spans="5:18">
      <c r="R149" s="50" t="str">
        <f t="shared" si="3"/>
        <v xml:space="preserve"> - 00/01/1900</v>
      </c>
    </row>
    <row r="150" spans="5:18">
      <c r="R150" s="50" t="str">
        <f t="shared" si="3"/>
        <v xml:space="preserve"> - 00/01/1900</v>
      </c>
    </row>
    <row r="151" spans="5:18">
      <c r="R151" s="50" t="str">
        <f t="shared" si="3"/>
        <v xml:space="preserve"> - 00/01/1900</v>
      </c>
    </row>
    <row r="152" spans="5:18">
      <c r="R152" s="50" t="str">
        <f t="shared" si="3"/>
        <v xml:space="preserve"> - 00/01/1900</v>
      </c>
    </row>
    <row r="153" spans="5:18">
      <c r="R153" s="50" t="str">
        <f t="shared" si="3"/>
        <v xml:space="preserve"> - 00/01/1900</v>
      </c>
    </row>
    <row r="154" spans="5:18">
      <c r="R154" s="50" t="str">
        <f t="shared" si="3"/>
        <v xml:space="preserve"> - 00/01/1900</v>
      </c>
    </row>
    <row r="155" spans="5:18" s="50" customFormat="1">
      <c r="E155" s="124"/>
      <c r="I155" s="106"/>
      <c r="R155" s="50" t="str">
        <f t="shared" si="3"/>
        <v xml:space="preserve"> - 00/01/1900</v>
      </c>
    </row>
    <row r="156" spans="5:18">
      <c r="R156" s="50" t="str">
        <f t="shared" si="3"/>
        <v xml:space="preserve"> - 00/01/1900</v>
      </c>
    </row>
    <row r="157" spans="5:18">
      <c r="R157" s="50" t="str">
        <f t="shared" si="3"/>
        <v xml:space="preserve"> - 00/01/1900</v>
      </c>
    </row>
    <row r="158" spans="5:18">
      <c r="R158" s="50" t="str">
        <f t="shared" si="3"/>
        <v xml:space="preserve"> - 00/01/1900</v>
      </c>
    </row>
    <row r="159" spans="5:18">
      <c r="R159" s="50" t="str">
        <f t="shared" si="3"/>
        <v xml:space="preserve"> - 00/01/1900</v>
      </c>
    </row>
    <row r="160" spans="5:18">
      <c r="R160" s="50" t="str">
        <f t="shared" si="3"/>
        <v xml:space="preserve"> - 00/01/1900</v>
      </c>
    </row>
    <row r="161" spans="5:18">
      <c r="R161" s="50" t="str">
        <f t="shared" si="3"/>
        <v xml:space="preserve"> - 00/01/1900</v>
      </c>
    </row>
    <row r="162" spans="5:18">
      <c r="R162" s="50" t="str">
        <f t="shared" si="3"/>
        <v xml:space="preserve"> - 00/01/1900</v>
      </c>
    </row>
    <row r="163" spans="5:18">
      <c r="R163" s="50" t="str">
        <f t="shared" si="3"/>
        <v xml:space="preserve"> - 00/01/1900</v>
      </c>
    </row>
    <row r="164" spans="5:18">
      <c r="R164" s="50" t="str">
        <f t="shared" si="3"/>
        <v xml:space="preserve"> - 00/01/1900</v>
      </c>
    </row>
    <row r="165" spans="5:18" s="50" customFormat="1">
      <c r="E165" s="124"/>
      <c r="I165" s="106"/>
      <c r="R165" s="50" t="str">
        <f t="shared" ref="R165:R202" si="4">D165&amp;" - "&amp;TEXT(C165,"dd/mm/yyyy")</f>
        <v xml:space="preserve"> - 00/01/1900</v>
      </c>
    </row>
    <row r="166" spans="5:18">
      <c r="R166" s="50" t="str">
        <f t="shared" si="4"/>
        <v xml:space="preserve"> - 00/01/1900</v>
      </c>
    </row>
    <row r="167" spans="5:18">
      <c r="R167" s="50" t="str">
        <f t="shared" si="4"/>
        <v xml:space="preserve"> - 00/01/1900</v>
      </c>
    </row>
    <row r="168" spans="5:18">
      <c r="R168" s="50" t="str">
        <f t="shared" si="4"/>
        <v xml:space="preserve"> - 00/01/1900</v>
      </c>
    </row>
    <row r="169" spans="5:18">
      <c r="R169" s="50" t="str">
        <f t="shared" si="4"/>
        <v xml:space="preserve"> - 00/01/1900</v>
      </c>
    </row>
    <row r="170" spans="5:18">
      <c r="R170" s="50" t="str">
        <f t="shared" si="4"/>
        <v xml:space="preserve"> - 00/01/1900</v>
      </c>
    </row>
    <row r="171" spans="5:18">
      <c r="R171" s="50" t="str">
        <f t="shared" si="4"/>
        <v xml:space="preserve"> - 00/01/1900</v>
      </c>
    </row>
    <row r="172" spans="5:18">
      <c r="R172" s="50" t="str">
        <f t="shared" si="4"/>
        <v xml:space="preserve"> - 00/01/1900</v>
      </c>
    </row>
    <row r="173" spans="5:18">
      <c r="R173" s="50" t="str">
        <f t="shared" si="4"/>
        <v xml:space="preserve"> - 00/01/1900</v>
      </c>
    </row>
    <row r="174" spans="5:18">
      <c r="R174" s="50" t="str">
        <f t="shared" si="4"/>
        <v xml:space="preserve"> - 00/01/1900</v>
      </c>
    </row>
    <row r="175" spans="5:18">
      <c r="R175" s="50" t="str">
        <f t="shared" si="4"/>
        <v xml:space="preserve"> - 00/01/1900</v>
      </c>
    </row>
    <row r="176" spans="5:18">
      <c r="R176" s="50" t="str">
        <f t="shared" si="4"/>
        <v xml:space="preserve"> - 00/01/1900</v>
      </c>
    </row>
    <row r="177" spans="18:18">
      <c r="R177" s="50" t="str">
        <f t="shared" si="4"/>
        <v xml:space="preserve"> - 00/01/1900</v>
      </c>
    </row>
    <row r="178" spans="18:18">
      <c r="R178" s="50" t="str">
        <f t="shared" si="4"/>
        <v xml:space="preserve"> - 00/01/1900</v>
      </c>
    </row>
    <row r="179" spans="18:18">
      <c r="R179" s="50" t="str">
        <f t="shared" si="4"/>
        <v xml:space="preserve"> - 00/01/1900</v>
      </c>
    </row>
    <row r="180" spans="18:18">
      <c r="R180" s="50" t="str">
        <f t="shared" si="4"/>
        <v xml:space="preserve"> - 00/01/1900</v>
      </c>
    </row>
    <row r="181" spans="18:18">
      <c r="R181" s="50" t="str">
        <f t="shared" si="4"/>
        <v xml:space="preserve"> - 00/01/1900</v>
      </c>
    </row>
    <row r="182" spans="18:18">
      <c r="R182" s="50" t="str">
        <f t="shared" si="4"/>
        <v xml:space="preserve"> - 00/01/1900</v>
      </c>
    </row>
    <row r="183" spans="18:18">
      <c r="R183" s="50" t="str">
        <f t="shared" si="4"/>
        <v xml:space="preserve"> - 00/01/1900</v>
      </c>
    </row>
    <row r="184" spans="18:18">
      <c r="R184" s="50" t="str">
        <f t="shared" si="4"/>
        <v xml:space="preserve"> - 00/01/1900</v>
      </c>
    </row>
    <row r="185" spans="18:18">
      <c r="R185" s="50" t="str">
        <f t="shared" si="4"/>
        <v xml:space="preserve"> - 00/01/1900</v>
      </c>
    </row>
    <row r="186" spans="18:18">
      <c r="R186" s="50" t="str">
        <f t="shared" si="4"/>
        <v xml:space="preserve"> - 00/01/1900</v>
      </c>
    </row>
    <row r="187" spans="18:18">
      <c r="R187" s="50" t="str">
        <f t="shared" si="4"/>
        <v xml:space="preserve"> - 00/01/1900</v>
      </c>
    </row>
    <row r="188" spans="18:18">
      <c r="R188" s="50" t="str">
        <f t="shared" si="4"/>
        <v xml:space="preserve"> - 00/01/1900</v>
      </c>
    </row>
    <row r="189" spans="18:18">
      <c r="R189" s="50" t="str">
        <f t="shared" si="4"/>
        <v xml:space="preserve"> - 00/01/1900</v>
      </c>
    </row>
    <row r="190" spans="18:18">
      <c r="R190" s="50" t="str">
        <f t="shared" si="4"/>
        <v xml:space="preserve"> - 00/01/1900</v>
      </c>
    </row>
    <row r="191" spans="18:18">
      <c r="R191" s="50" t="str">
        <f t="shared" si="4"/>
        <v xml:space="preserve"> - 00/01/1900</v>
      </c>
    </row>
    <row r="192" spans="18:18">
      <c r="R192" s="50" t="str">
        <f t="shared" si="4"/>
        <v xml:space="preserve"> - 00/01/1900</v>
      </c>
    </row>
    <row r="193" spans="18:18">
      <c r="R193" s="50" t="str">
        <f t="shared" si="4"/>
        <v xml:space="preserve"> - 00/01/1900</v>
      </c>
    </row>
    <row r="194" spans="18:18">
      <c r="R194" s="50" t="str">
        <f t="shared" si="4"/>
        <v xml:space="preserve"> - 00/01/1900</v>
      </c>
    </row>
    <row r="195" spans="18:18">
      <c r="R195" s="50" t="str">
        <f t="shared" si="4"/>
        <v xml:space="preserve"> - 00/01/1900</v>
      </c>
    </row>
    <row r="196" spans="18:18">
      <c r="R196" s="50" t="str">
        <f t="shared" si="4"/>
        <v xml:space="preserve"> - 00/01/1900</v>
      </c>
    </row>
    <row r="197" spans="18:18">
      <c r="R197" s="50" t="str">
        <f t="shared" si="4"/>
        <v xml:space="preserve"> - 00/01/1900</v>
      </c>
    </row>
    <row r="198" spans="18:18">
      <c r="R198" s="50" t="str">
        <f t="shared" si="4"/>
        <v xml:space="preserve"> - 00/01/1900</v>
      </c>
    </row>
    <row r="199" spans="18:18">
      <c r="R199" s="50" t="str">
        <f t="shared" si="4"/>
        <v xml:space="preserve"> - 00/01/1900</v>
      </c>
    </row>
    <row r="200" spans="18:18">
      <c r="R200" s="50" t="str">
        <f t="shared" si="4"/>
        <v xml:space="preserve"> - 00/01/1900</v>
      </c>
    </row>
    <row r="201" spans="18:18">
      <c r="R201" s="50" t="str">
        <f t="shared" si="4"/>
        <v xml:space="preserve"> - 00/01/1900</v>
      </c>
    </row>
    <row r="202" spans="18:18">
      <c r="R202" s="50" t="str">
        <f t="shared" si="4"/>
        <v xml:space="preserve"> - 00/01/1900</v>
      </c>
    </row>
  </sheetData>
  <mergeCells count="5">
    <mergeCell ref="A1:F1"/>
    <mergeCell ref="A2:F2"/>
    <mergeCell ref="H1:Q1"/>
    <mergeCell ref="H2:Q2"/>
    <mergeCell ref="H3:Q3"/>
  </mergeCells>
  <conditionalFormatting sqref="H4:J4">
    <cfRule type="cellIs" dxfId="3" priority="4" stopIfTrue="1" operator="equal">
      <formula>2</formula>
    </cfRule>
  </conditionalFormatting>
  <conditionalFormatting sqref="E4:G4">
    <cfRule type="cellIs" dxfId="2" priority="3" stopIfTrue="1" operator="equal">
      <formula>2</formula>
    </cfRule>
  </conditionalFormatting>
  <conditionalFormatting sqref="K4">
    <cfRule type="cellIs" dxfId="1" priority="2" stopIfTrue="1" operator="equal">
      <formula>2</formula>
    </cfRule>
  </conditionalFormatting>
  <conditionalFormatting sqref="J15:J16">
    <cfRule type="timePeriod" dxfId="0" priority="1" timePeriod="today">
      <formula>FLOOR(J15,1)=TODAY()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DSSV</vt:lpstr>
      <vt:lpstr>DS_THI</vt:lpstr>
      <vt:lpstr>TK MYDTU</vt:lpstr>
      <vt:lpstr>DSMYDTU</vt:lpstr>
      <vt:lpstr>LICHTH</vt:lpstr>
      <vt:lpstr>DS_THI!Print_Area</vt:lpstr>
      <vt:lpstr>DS_THI!Print_Titles</vt:lpstr>
      <vt:lpstr>DSMYDTU!Print_Titles</vt:lpstr>
      <vt:lpstr>'TK MYDTU'!Print_Titles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2022-05-25T06:41:27Z</cp:lastPrinted>
  <dcterms:created xsi:type="dcterms:W3CDTF">2013-02-19T08:46:59Z</dcterms:created>
  <dcterms:modified xsi:type="dcterms:W3CDTF">2022-05-25T07:00:37Z</dcterms:modified>
</cp:coreProperties>
</file>